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3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4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13_ncr:1_{F20B5927-F020-46B3-A963-9D0ED6735098}" xr6:coauthVersionLast="47" xr6:coauthVersionMax="47" xr10:uidLastSave="{00000000-0000-0000-0000-000000000000}"/>
  <bookViews>
    <workbookView xWindow="-108" yWindow="-108" windowWidth="23256" windowHeight="12456" activeTab="3" xr2:uid="{D5D0577C-FFC2-4666-8EFA-B434F59E9D3D}"/>
  </bookViews>
  <sheets>
    <sheet name="Hydroponics" sheetId="1" r:id="rId1"/>
    <sheet name="Hdr-plant Cd" sheetId="3" r:id="rId2"/>
    <sheet name="Hyd factors" sheetId="6" r:id="rId3"/>
    <sheet name="Soil" sheetId="4" r:id="rId4"/>
    <sheet name="Soil-plant Cd" sheetId="2" r:id="rId5"/>
    <sheet name="Soil factors" sheetId="5" r:id="rId6"/>
  </sheets>
  <externalReferences>
    <externalReference r:id="rId7"/>
    <externalReference r:id="rId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6" l="1"/>
  <c r="E14" i="6"/>
  <c r="F14" i="6"/>
  <c r="D15" i="6"/>
  <c r="E15" i="6"/>
  <c r="F15" i="6"/>
  <c r="D16" i="6"/>
  <c r="E16" i="6"/>
  <c r="F16" i="6"/>
  <c r="D17" i="6"/>
  <c r="E17" i="6"/>
  <c r="F17" i="6"/>
  <c r="C21" i="6"/>
  <c r="D21" i="6"/>
  <c r="E21" i="6"/>
  <c r="I21" i="6"/>
  <c r="J21" i="6"/>
  <c r="K21" i="6"/>
  <c r="C22" i="6"/>
  <c r="D22" i="6"/>
  <c r="E22" i="6"/>
  <c r="I22" i="6"/>
  <c r="J22" i="6"/>
  <c r="K22" i="6"/>
  <c r="C23" i="6"/>
  <c r="D23" i="6"/>
  <c r="E23" i="6"/>
  <c r="I23" i="6"/>
  <c r="J23" i="6"/>
  <c r="K23" i="6"/>
  <c r="C24" i="6"/>
  <c r="D24" i="6"/>
  <c r="E24" i="6"/>
  <c r="I24" i="6"/>
  <c r="J24" i="6"/>
  <c r="K24" i="6"/>
  <c r="D35" i="6"/>
  <c r="E35" i="6"/>
  <c r="E42" i="6" s="1"/>
  <c r="F35" i="6"/>
  <c r="F42" i="6" s="1"/>
  <c r="J35" i="6"/>
  <c r="J42" i="6" s="1"/>
  <c r="K35" i="6"/>
  <c r="K42" i="6" s="1"/>
  <c r="L35" i="6"/>
  <c r="L42" i="6" s="1"/>
  <c r="D36" i="6"/>
  <c r="D43" i="6" s="1"/>
  <c r="E36" i="6"/>
  <c r="F36" i="6"/>
  <c r="J36" i="6"/>
  <c r="J43" i="6" s="1"/>
  <c r="K36" i="6"/>
  <c r="K43" i="6" s="1"/>
  <c r="L36" i="6"/>
  <c r="L43" i="6" s="1"/>
  <c r="D37" i="6"/>
  <c r="D44" i="6" s="1"/>
  <c r="E37" i="6"/>
  <c r="E44" i="6" s="1"/>
  <c r="F37" i="6"/>
  <c r="F44" i="6" s="1"/>
  <c r="J37" i="6"/>
  <c r="K37" i="6"/>
  <c r="L37" i="6"/>
  <c r="L44" i="6" s="1"/>
  <c r="D38" i="6"/>
  <c r="D45" i="6" s="1"/>
  <c r="E38" i="6"/>
  <c r="E45" i="6" s="1"/>
  <c r="F38" i="6"/>
  <c r="F45" i="6" s="1"/>
  <c r="J38" i="6"/>
  <c r="J45" i="6" s="1"/>
  <c r="K38" i="6"/>
  <c r="K45" i="6" s="1"/>
  <c r="L38" i="6"/>
  <c r="D42" i="6"/>
  <c r="E43" i="6"/>
  <c r="F43" i="6"/>
  <c r="J44" i="6"/>
  <c r="K44" i="6"/>
  <c r="L45" i="6"/>
  <c r="J20" i="5"/>
  <c r="K20" i="5"/>
  <c r="L20" i="5"/>
  <c r="J21" i="5"/>
  <c r="K21" i="5"/>
  <c r="L21" i="5"/>
  <c r="J22" i="5"/>
  <c r="K22" i="5"/>
  <c r="L22" i="5"/>
  <c r="J23" i="5"/>
  <c r="K23" i="5"/>
  <c r="L23" i="5"/>
  <c r="J28" i="5"/>
  <c r="K28" i="5"/>
  <c r="L28" i="5"/>
  <c r="J29" i="5"/>
  <c r="K29" i="5"/>
  <c r="L29" i="5"/>
  <c r="J30" i="5"/>
  <c r="K30" i="5"/>
  <c r="L30" i="5"/>
  <c r="J31" i="5"/>
  <c r="K31" i="5"/>
  <c r="L31" i="5"/>
  <c r="J35" i="5"/>
  <c r="K35" i="5"/>
  <c r="L35" i="5"/>
  <c r="J36" i="5"/>
  <c r="K36" i="5"/>
  <c r="L36" i="5"/>
  <c r="J37" i="5"/>
  <c r="K37" i="5"/>
  <c r="L37" i="5"/>
  <c r="J38" i="5"/>
  <c r="K38" i="5"/>
  <c r="L38" i="5"/>
  <c r="D50" i="5"/>
  <c r="E50" i="5"/>
  <c r="F50" i="5"/>
  <c r="J50" i="5"/>
  <c r="K50" i="5"/>
  <c r="L50" i="5"/>
  <c r="D51" i="5"/>
  <c r="E51" i="5"/>
  <c r="F51" i="5"/>
  <c r="J51" i="5"/>
  <c r="K51" i="5"/>
  <c r="L51" i="5"/>
  <c r="D52" i="5"/>
  <c r="E52" i="5"/>
  <c r="F52" i="5"/>
  <c r="J52" i="5"/>
  <c r="K52" i="5"/>
  <c r="K59" i="5" s="1"/>
  <c r="L52" i="5"/>
  <c r="D53" i="5"/>
  <c r="E53" i="5"/>
  <c r="F53" i="5"/>
  <c r="J53" i="5"/>
  <c r="K53" i="5"/>
  <c r="L53" i="5"/>
  <c r="D57" i="5"/>
  <c r="E57" i="5"/>
  <c r="F57" i="5"/>
  <c r="J57" i="5"/>
  <c r="K57" i="5"/>
  <c r="L57" i="5"/>
  <c r="D58" i="5"/>
  <c r="E58" i="5"/>
  <c r="F58" i="5"/>
  <c r="J58" i="5"/>
  <c r="K58" i="5"/>
  <c r="L58" i="5"/>
  <c r="D59" i="5"/>
  <c r="E59" i="5"/>
  <c r="F59" i="5"/>
  <c r="J59" i="5"/>
  <c r="L59" i="5"/>
  <c r="D60" i="5"/>
  <c r="E60" i="5"/>
  <c r="F60" i="5"/>
  <c r="J60" i="5"/>
  <c r="K60" i="5"/>
  <c r="L60" i="5"/>
  <c r="AC52" i="4" l="1"/>
  <c r="AB52" i="4"/>
  <c r="AA52" i="4"/>
  <c r="AI52" i="4" s="1"/>
  <c r="T52" i="4"/>
  <c r="S52" i="4"/>
  <c r="R52" i="4"/>
  <c r="AH52" i="4" s="1"/>
  <c r="J52" i="4"/>
  <c r="I52" i="4"/>
  <c r="AH51" i="4"/>
  <c r="AB51" i="4"/>
  <c r="AA51" i="4"/>
  <c r="AI51" i="4" s="1"/>
  <c r="S51" i="4"/>
  <c r="T51" i="4" s="1"/>
  <c r="R51" i="4"/>
  <c r="K51" i="4"/>
  <c r="J51" i="4"/>
  <c r="I51" i="4"/>
  <c r="AG51" i="4" s="1"/>
  <c r="AI50" i="4"/>
  <c r="AB50" i="4"/>
  <c r="AA50" i="4"/>
  <c r="S50" i="4"/>
  <c r="R50" i="4"/>
  <c r="AH50" i="4" s="1"/>
  <c r="J50" i="4"/>
  <c r="I50" i="4"/>
  <c r="AG50" i="4" s="1"/>
  <c r="AI49" i="4"/>
  <c r="AC49" i="4"/>
  <c r="AB49" i="4"/>
  <c r="AA49" i="4"/>
  <c r="T49" i="4"/>
  <c r="S49" i="4"/>
  <c r="R49" i="4"/>
  <c r="AH49" i="4" s="1"/>
  <c r="J49" i="4"/>
  <c r="I49" i="4"/>
  <c r="AG49" i="4" s="1"/>
  <c r="AB48" i="4"/>
  <c r="AC48" i="4" s="1"/>
  <c r="AA48" i="4"/>
  <c r="AI48" i="4" s="1"/>
  <c r="S48" i="4"/>
  <c r="T48" i="4" s="1"/>
  <c r="R48" i="4"/>
  <c r="AH48" i="4" s="1"/>
  <c r="J48" i="4"/>
  <c r="I48" i="4"/>
  <c r="AG48" i="4" s="1"/>
  <c r="AK48" i="4" s="1"/>
  <c r="AB47" i="4"/>
  <c r="AC47" i="4" s="1"/>
  <c r="AA47" i="4"/>
  <c r="AI47" i="4" s="1"/>
  <c r="S47" i="4"/>
  <c r="R47" i="4"/>
  <c r="J47" i="4"/>
  <c r="I47" i="4"/>
  <c r="AG47" i="4" s="1"/>
  <c r="AB46" i="4"/>
  <c r="AA46" i="4"/>
  <c r="AI46" i="4" s="1"/>
  <c r="S46" i="4"/>
  <c r="T46" i="4" s="1"/>
  <c r="R46" i="4"/>
  <c r="AH46" i="4" s="1"/>
  <c r="J46" i="4"/>
  <c r="I46" i="4"/>
  <c r="AG46" i="4" s="1"/>
  <c r="AB45" i="4"/>
  <c r="AA45" i="4"/>
  <c r="AI45" i="4" s="1"/>
  <c r="S45" i="4"/>
  <c r="R45" i="4"/>
  <c r="AH45" i="4" s="1"/>
  <c r="J45" i="4"/>
  <c r="K45" i="4" s="1"/>
  <c r="I45" i="4"/>
  <c r="AG45" i="4" s="1"/>
  <c r="AB44" i="4"/>
  <c r="AA44" i="4"/>
  <c r="AI44" i="4" s="1"/>
  <c r="S44" i="4"/>
  <c r="R44" i="4"/>
  <c r="AH44" i="4" s="1"/>
  <c r="J44" i="4"/>
  <c r="K44" i="4" s="1"/>
  <c r="I44" i="4"/>
  <c r="AG44" i="4" s="1"/>
  <c r="AB43" i="4"/>
  <c r="AC43" i="4" s="1"/>
  <c r="AA43" i="4"/>
  <c r="AI43" i="4" s="1"/>
  <c r="S43" i="4"/>
  <c r="R43" i="4"/>
  <c r="T43" i="4" s="1"/>
  <c r="J43" i="4"/>
  <c r="K43" i="4" s="1"/>
  <c r="I43" i="4"/>
  <c r="AG43" i="4" s="1"/>
  <c r="AB42" i="4"/>
  <c r="AA42" i="4"/>
  <c r="AI42" i="4" s="1"/>
  <c r="T42" i="4"/>
  <c r="S42" i="4"/>
  <c r="R42" i="4"/>
  <c r="AH42" i="4" s="1"/>
  <c r="J42" i="4"/>
  <c r="I42" i="4"/>
  <c r="AG42" i="4" s="1"/>
  <c r="AB41" i="4"/>
  <c r="AA41" i="4"/>
  <c r="AI41" i="4" s="1"/>
  <c r="S41" i="4"/>
  <c r="R41" i="4"/>
  <c r="AH41" i="4" s="1"/>
  <c r="J41" i="4"/>
  <c r="K41" i="4" s="1"/>
  <c r="I41" i="4"/>
  <c r="AG41" i="4" s="1"/>
  <c r="AC36" i="4"/>
  <c r="AB36" i="4"/>
  <c r="AA36" i="4"/>
  <c r="AI36" i="4" s="1"/>
  <c r="T36" i="4"/>
  <c r="S36" i="4"/>
  <c r="R36" i="4"/>
  <c r="AH36" i="4" s="1"/>
  <c r="J36" i="4"/>
  <c r="I36" i="4"/>
  <c r="AH35" i="4"/>
  <c r="AB35" i="4"/>
  <c r="AC35" i="4" s="1"/>
  <c r="AA35" i="4"/>
  <c r="AI35" i="4" s="1"/>
  <c r="S35" i="4"/>
  <c r="R35" i="4"/>
  <c r="J35" i="4"/>
  <c r="K35" i="4" s="1"/>
  <c r="I35" i="4"/>
  <c r="AG35" i="4" s="1"/>
  <c r="AI34" i="4"/>
  <c r="AB34" i="4"/>
  <c r="AA34" i="4"/>
  <c r="S34" i="4"/>
  <c r="T34" i="4" s="1"/>
  <c r="R34" i="4"/>
  <c r="AH34" i="4" s="1"/>
  <c r="J34" i="4"/>
  <c r="I34" i="4"/>
  <c r="AG34" i="4" s="1"/>
  <c r="AK34" i="4" s="1"/>
  <c r="AB33" i="4"/>
  <c r="AA33" i="4"/>
  <c r="AI33" i="4" s="1"/>
  <c r="S33" i="4"/>
  <c r="T33" i="4" s="1"/>
  <c r="R33" i="4"/>
  <c r="AH33" i="4" s="1"/>
  <c r="J33" i="4"/>
  <c r="K33" i="4" s="1"/>
  <c r="I33" i="4"/>
  <c r="AG33" i="4" s="1"/>
  <c r="AG32" i="4"/>
  <c r="AB32" i="4"/>
  <c r="AC32" i="4" s="1"/>
  <c r="AA32" i="4"/>
  <c r="AI32" i="4" s="1"/>
  <c r="S32" i="4"/>
  <c r="T32" i="4" s="1"/>
  <c r="R32" i="4"/>
  <c r="AH32" i="4" s="1"/>
  <c r="J32" i="4"/>
  <c r="K32" i="4" s="1"/>
  <c r="I32" i="4"/>
  <c r="AC31" i="4"/>
  <c r="AB31" i="4"/>
  <c r="AA31" i="4"/>
  <c r="AI31" i="4" s="1"/>
  <c r="S31" i="4"/>
  <c r="R31" i="4"/>
  <c r="J31" i="4"/>
  <c r="K31" i="4" s="1"/>
  <c r="I31" i="4"/>
  <c r="AG31" i="4" s="1"/>
  <c r="AG30" i="4"/>
  <c r="AB30" i="4"/>
  <c r="AC30" i="4" s="1"/>
  <c r="AA30" i="4"/>
  <c r="AI30" i="4" s="1"/>
  <c r="S30" i="4"/>
  <c r="T30" i="4" s="1"/>
  <c r="R30" i="4"/>
  <c r="AH30" i="4" s="1"/>
  <c r="J30" i="4"/>
  <c r="K30" i="4" s="1"/>
  <c r="I30" i="4"/>
  <c r="AB29" i="4"/>
  <c r="AC29" i="4" s="1"/>
  <c r="AA29" i="4"/>
  <c r="AI29" i="4" s="1"/>
  <c r="S29" i="4"/>
  <c r="R29" i="4"/>
  <c r="AH29" i="4" s="1"/>
  <c r="J29" i="4"/>
  <c r="I29" i="4"/>
  <c r="AG29" i="4" s="1"/>
  <c r="AB28" i="4"/>
  <c r="AC28" i="4" s="1"/>
  <c r="AA28" i="4"/>
  <c r="AI28" i="4" s="1"/>
  <c r="S28" i="4"/>
  <c r="R28" i="4"/>
  <c r="AH28" i="4" s="1"/>
  <c r="J28" i="4"/>
  <c r="I28" i="4"/>
  <c r="AG28" i="4" s="1"/>
  <c r="AB27" i="4"/>
  <c r="AC27" i="4" s="1"/>
  <c r="AA27" i="4"/>
  <c r="AI27" i="4" s="1"/>
  <c r="S27" i="4"/>
  <c r="R27" i="4"/>
  <c r="AH27" i="4" s="1"/>
  <c r="J27" i="4"/>
  <c r="I27" i="4"/>
  <c r="AG27" i="4" s="1"/>
  <c r="AB26" i="4"/>
  <c r="AA26" i="4"/>
  <c r="AI26" i="4" s="1"/>
  <c r="S26" i="4"/>
  <c r="T26" i="4" s="1"/>
  <c r="R26" i="4"/>
  <c r="AH26" i="4" s="1"/>
  <c r="J26" i="4"/>
  <c r="K26" i="4" s="1"/>
  <c r="I26" i="4"/>
  <c r="AG26" i="4" s="1"/>
  <c r="AB25" i="4"/>
  <c r="AC25" i="4" s="1"/>
  <c r="AA25" i="4"/>
  <c r="AI25" i="4" s="1"/>
  <c r="S25" i="4"/>
  <c r="R25" i="4"/>
  <c r="AH25" i="4" s="1"/>
  <c r="J25" i="4"/>
  <c r="I25" i="4"/>
  <c r="AG25" i="4" s="1"/>
  <c r="AB20" i="4"/>
  <c r="AC20" i="4" s="1"/>
  <c r="AA20" i="4"/>
  <c r="AI20" i="4" s="1"/>
  <c r="S20" i="4"/>
  <c r="T20" i="4" s="1"/>
  <c r="R20" i="4"/>
  <c r="AH20" i="4" s="1"/>
  <c r="J20" i="4"/>
  <c r="I20" i="4"/>
  <c r="AG20" i="4" s="1"/>
  <c r="AB19" i="4"/>
  <c r="AC19" i="4" s="1"/>
  <c r="AA19" i="4"/>
  <c r="AI19" i="4" s="1"/>
  <c r="S19" i="4"/>
  <c r="R19" i="4"/>
  <c r="AH19" i="4" s="1"/>
  <c r="J19" i="4"/>
  <c r="K19" i="4" s="1"/>
  <c r="I19" i="4"/>
  <c r="AG19" i="4" s="1"/>
  <c r="AG18" i="4"/>
  <c r="AB18" i="4"/>
  <c r="AA18" i="4"/>
  <c r="AI18" i="4" s="1"/>
  <c r="S18" i="4"/>
  <c r="T18" i="4" s="1"/>
  <c r="R18" i="4"/>
  <c r="AH18" i="4" s="1"/>
  <c r="J18" i="4"/>
  <c r="K18" i="4" s="1"/>
  <c r="I18" i="4"/>
  <c r="AH17" i="4"/>
  <c r="AB17" i="4"/>
  <c r="AC17" i="4" s="1"/>
  <c r="AA17" i="4"/>
  <c r="AI17" i="4" s="1"/>
  <c r="S17" i="4"/>
  <c r="T17" i="4" s="1"/>
  <c r="R17" i="4"/>
  <c r="J17" i="4"/>
  <c r="K17" i="4" s="1"/>
  <c r="I17" i="4"/>
  <c r="AG17" i="4" s="1"/>
  <c r="AI16" i="4"/>
  <c r="AH16" i="4"/>
  <c r="AG16" i="4"/>
  <c r="AB16" i="4"/>
  <c r="AC16" i="4" s="1"/>
  <c r="AA16" i="4"/>
  <c r="S16" i="4"/>
  <c r="R16" i="4"/>
  <c r="J16" i="4"/>
  <c r="I16" i="4"/>
  <c r="AI15" i="4"/>
  <c r="AB15" i="4"/>
  <c r="AC15" i="4" s="1"/>
  <c r="AA15" i="4"/>
  <c r="S15" i="4"/>
  <c r="R15" i="4"/>
  <c r="AH15" i="4" s="1"/>
  <c r="J15" i="4"/>
  <c r="K15" i="4" s="1"/>
  <c r="I15" i="4"/>
  <c r="AG15" i="4" s="1"/>
  <c r="AI14" i="4"/>
  <c r="AG14" i="4"/>
  <c r="AB14" i="4"/>
  <c r="AC14" i="4" s="1"/>
  <c r="AA14" i="4"/>
  <c r="S14" i="4"/>
  <c r="R14" i="4"/>
  <c r="AH14" i="4" s="1"/>
  <c r="J14" i="4"/>
  <c r="K14" i="4" s="1"/>
  <c r="I14" i="4"/>
  <c r="AG13" i="4"/>
  <c r="AB13" i="4"/>
  <c r="AA13" i="4"/>
  <c r="AI13" i="4" s="1"/>
  <c r="S13" i="4"/>
  <c r="T13" i="4" s="1"/>
  <c r="R13" i="4"/>
  <c r="AH13" i="4" s="1"/>
  <c r="J13" i="4"/>
  <c r="K13" i="4" s="1"/>
  <c r="I13" i="4"/>
  <c r="AG12" i="4"/>
  <c r="AB12" i="4"/>
  <c r="AA12" i="4"/>
  <c r="AI12" i="4" s="1"/>
  <c r="S12" i="4"/>
  <c r="T12" i="4" s="1"/>
  <c r="R12" i="4"/>
  <c r="AH12" i="4" s="1"/>
  <c r="J12" i="4"/>
  <c r="K12" i="4" s="1"/>
  <c r="I12" i="4"/>
  <c r="AB11" i="4"/>
  <c r="AA11" i="4"/>
  <c r="AI11" i="4" s="1"/>
  <c r="S11" i="4"/>
  <c r="T11" i="4" s="1"/>
  <c r="R11" i="4"/>
  <c r="AH11" i="4" s="1"/>
  <c r="J11" i="4"/>
  <c r="K11" i="4" s="1"/>
  <c r="I11" i="4"/>
  <c r="AG11" i="4" s="1"/>
  <c r="AB10" i="4"/>
  <c r="AC10" i="4" s="1"/>
  <c r="AA10" i="4"/>
  <c r="AI10" i="4" s="1"/>
  <c r="T10" i="4"/>
  <c r="S10" i="4"/>
  <c r="R10" i="4"/>
  <c r="AH10" i="4" s="1"/>
  <c r="K10" i="4"/>
  <c r="J10" i="4"/>
  <c r="I10" i="4"/>
  <c r="AG10" i="4" s="1"/>
  <c r="AG9" i="4"/>
  <c r="AB9" i="4"/>
  <c r="AA9" i="4"/>
  <c r="AI9" i="4" s="1"/>
  <c r="S9" i="4"/>
  <c r="T9" i="4" s="1"/>
  <c r="R9" i="4"/>
  <c r="AH9" i="4" s="1"/>
  <c r="J9" i="4"/>
  <c r="K9" i="4" s="1"/>
  <c r="I9" i="4"/>
  <c r="AL31" i="3"/>
  <c r="AK31" i="3"/>
  <c r="AJ31" i="3"/>
  <c r="AI31" i="3"/>
  <c r="AD31" i="3"/>
  <c r="AC31" i="3"/>
  <c r="AB31" i="3"/>
  <c r="AA31" i="3"/>
  <c r="H31" i="3"/>
  <c r="I31" i="3" s="1"/>
  <c r="G31" i="3"/>
  <c r="AL30" i="3"/>
  <c r="AK30" i="3"/>
  <c r="AJ30" i="3"/>
  <c r="AI30" i="3"/>
  <c r="AD30" i="3"/>
  <c r="AC30" i="3"/>
  <c r="AB30" i="3"/>
  <c r="AA30" i="3"/>
  <c r="H30" i="3"/>
  <c r="I30" i="3" s="1"/>
  <c r="G30" i="3"/>
  <c r="AL29" i="3"/>
  <c r="AK29" i="3"/>
  <c r="AJ29" i="3"/>
  <c r="AI29" i="3"/>
  <c r="AD29" i="3"/>
  <c r="AC29" i="3"/>
  <c r="AB29" i="3"/>
  <c r="AA29" i="3"/>
  <c r="H29" i="3"/>
  <c r="I29" i="3" s="1"/>
  <c r="G29" i="3"/>
  <c r="AL28" i="3"/>
  <c r="AK28" i="3"/>
  <c r="AJ28" i="3"/>
  <c r="AI28" i="3"/>
  <c r="AD28" i="3"/>
  <c r="AC28" i="3"/>
  <c r="AB28" i="3"/>
  <c r="AA28" i="3"/>
  <c r="H28" i="3"/>
  <c r="I28" i="3" s="1"/>
  <c r="G28" i="3"/>
  <c r="AH27" i="3"/>
  <c r="AG27" i="3"/>
  <c r="AF27" i="3"/>
  <c r="AE27" i="3"/>
  <c r="AD27" i="3"/>
  <c r="AC27" i="3"/>
  <c r="AB27" i="3"/>
  <c r="AA27" i="3"/>
  <c r="H27" i="3"/>
  <c r="I27" i="3" s="1"/>
  <c r="G27" i="3"/>
  <c r="AH26" i="3"/>
  <c r="AG26" i="3"/>
  <c r="AF26" i="3"/>
  <c r="AE26" i="3"/>
  <c r="AD26" i="3"/>
  <c r="AC26" i="3"/>
  <c r="AB26" i="3"/>
  <c r="AA26" i="3"/>
  <c r="I26" i="3"/>
  <c r="H26" i="3"/>
  <c r="G26" i="3"/>
  <c r="AH25" i="3"/>
  <c r="AG25" i="3"/>
  <c r="AF25" i="3"/>
  <c r="AE25" i="3"/>
  <c r="AD25" i="3"/>
  <c r="AC25" i="3"/>
  <c r="AB25" i="3"/>
  <c r="AA25" i="3"/>
  <c r="I25" i="3"/>
  <c r="H25" i="3"/>
  <c r="G25" i="3"/>
  <c r="AH24" i="3"/>
  <c r="AG24" i="3"/>
  <c r="AF24" i="3"/>
  <c r="AE24" i="3"/>
  <c r="AD24" i="3"/>
  <c r="AC24" i="3"/>
  <c r="AB24" i="3"/>
  <c r="AA24" i="3"/>
  <c r="H24" i="3"/>
  <c r="G24" i="3"/>
  <c r="I24" i="3" s="1"/>
  <c r="AL23" i="3"/>
  <c r="AK23" i="3"/>
  <c r="AJ23" i="3"/>
  <c r="AI23" i="3"/>
  <c r="AH23" i="3"/>
  <c r="AG23" i="3"/>
  <c r="AF23" i="3"/>
  <c r="AE23" i="3"/>
  <c r="AD23" i="3"/>
  <c r="AC23" i="3"/>
  <c r="AB23" i="3"/>
  <c r="AA23" i="3"/>
  <c r="H23" i="3"/>
  <c r="I23" i="3" s="1"/>
  <c r="G23" i="3"/>
  <c r="AL22" i="3"/>
  <c r="AK22" i="3"/>
  <c r="AJ22" i="3"/>
  <c r="AI22" i="3"/>
  <c r="AH22" i="3"/>
  <c r="AG22" i="3"/>
  <c r="AF22" i="3"/>
  <c r="AE22" i="3"/>
  <c r="AD22" i="3"/>
  <c r="AC22" i="3"/>
  <c r="AB22" i="3"/>
  <c r="AA22" i="3"/>
  <c r="H22" i="3"/>
  <c r="I22" i="3" s="1"/>
  <c r="G22" i="3"/>
  <c r="AL21" i="3"/>
  <c r="AK21" i="3"/>
  <c r="AJ21" i="3"/>
  <c r="AI21" i="3"/>
  <c r="AH21" i="3"/>
  <c r="AG21" i="3"/>
  <c r="AF21" i="3"/>
  <c r="AE21" i="3"/>
  <c r="AD21" i="3"/>
  <c r="AC21" i="3"/>
  <c r="AB21" i="3"/>
  <c r="AA21" i="3"/>
  <c r="I21" i="3"/>
  <c r="H21" i="3"/>
  <c r="G21" i="3"/>
  <c r="AL20" i="3"/>
  <c r="AK20" i="3"/>
  <c r="AJ20" i="3"/>
  <c r="AI20" i="3"/>
  <c r="AH20" i="3"/>
  <c r="AG20" i="3"/>
  <c r="AF20" i="3"/>
  <c r="AE20" i="3"/>
  <c r="AD20" i="3"/>
  <c r="AC20" i="3"/>
  <c r="AB20" i="3"/>
  <c r="AA20" i="3"/>
  <c r="I20" i="3"/>
  <c r="H20" i="3"/>
  <c r="G20" i="3"/>
  <c r="AL16" i="3"/>
  <c r="AK16" i="3"/>
  <c r="AJ16" i="3"/>
  <c r="AI16" i="3"/>
  <c r="AD16" i="3"/>
  <c r="AC16" i="3"/>
  <c r="AB16" i="3"/>
  <c r="AA16" i="3"/>
  <c r="H16" i="3"/>
  <c r="I16" i="3" s="1"/>
  <c r="G16" i="3"/>
  <c r="AL15" i="3"/>
  <c r="AK15" i="3"/>
  <c r="AJ15" i="3"/>
  <c r="AI15" i="3"/>
  <c r="AD15" i="3"/>
  <c r="AC15" i="3"/>
  <c r="AB15" i="3"/>
  <c r="AA15" i="3"/>
  <c r="I15" i="3"/>
  <c r="H15" i="3"/>
  <c r="G15" i="3"/>
  <c r="AL14" i="3"/>
  <c r="AK14" i="3"/>
  <c r="AJ14" i="3"/>
  <c r="AI14" i="3"/>
  <c r="AD14" i="3"/>
  <c r="AC14" i="3"/>
  <c r="AB14" i="3"/>
  <c r="AA14" i="3"/>
  <c r="I14" i="3"/>
  <c r="H14" i="3"/>
  <c r="G14" i="3"/>
  <c r="AL13" i="3"/>
  <c r="AK13" i="3"/>
  <c r="AJ13" i="3"/>
  <c r="AI13" i="3"/>
  <c r="AD13" i="3"/>
  <c r="AC13" i="3"/>
  <c r="AB13" i="3"/>
  <c r="AA13" i="3"/>
  <c r="H13" i="3"/>
  <c r="G13" i="3"/>
  <c r="I13" i="3" s="1"/>
  <c r="AH12" i="3"/>
  <c r="AG12" i="3"/>
  <c r="AF12" i="3"/>
  <c r="AE12" i="3"/>
  <c r="AD12" i="3"/>
  <c r="AC12" i="3"/>
  <c r="AB12" i="3"/>
  <c r="AA12" i="3"/>
  <c r="H12" i="3"/>
  <c r="I12" i="3" s="1"/>
  <c r="G12" i="3"/>
  <c r="AH11" i="3"/>
  <c r="AG11" i="3"/>
  <c r="AF11" i="3"/>
  <c r="AE11" i="3"/>
  <c r="AD11" i="3"/>
  <c r="AC11" i="3"/>
  <c r="AB11" i="3"/>
  <c r="AA11" i="3"/>
  <c r="H11" i="3"/>
  <c r="I11" i="3" s="1"/>
  <c r="G11" i="3"/>
  <c r="AH10" i="3"/>
  <c r="AG10" i="3"/>
  <c r="AF10" i="3"/>
  <c r="AE10" i="3"/>
  <c r="AD10" i="3"/>
  <c r="AC10" i="3"/>
  <c r="AB10" i="3"/>
  <c r="AA10" i="3"/>
  <c r="H10" i="3"/>
  <c r="I10" i="3" s="1"/>
  <c r="G10" i="3"/>
  <c r="AH9" i="3"/>
  <c r="AG9" i="3"/>
  <c r="AF9" i="3"/>
  <c r="AE9" i="3"/>
  <c r="AD9" i="3"/>
  <c r="AC9" i="3"/>
  <c r="AB9" i="3"/>
  <c r="AA9" i="3"/>
  <c r="I9" i="3"/>
  <c r="H9" i="3"/>
  <c r="G9" i="3"/>
  <c r="AL8" i="3"/>
  <c r="AK8" i="3"/>
  <c r="AJ8" i="3"/>
  <c r="AI8" i="3"/>
  <c r="AH8" i="3"/>
  <c r="AG8" i="3"/>
  <c r="AF8" i="3"/>
  <c r="AE8" i="3"/>
  <c r="AD8" i="3"/>
  <c r="AC8" i="3"/>
  <c r="AB8" i="3"/>
  <c r="AA8" i="3"/>
  <c r="H8" i="3"/>
  <c r="I8" i="3" s="1"/>
  <c r="G8" i="3"/>
  <c r="AL7" i="3"/>
  <c r="AK7" i="3"/>
  <c r="AJ7" i="3"/>
  <c r="AI7" i="3"/>
  <c r="AH7" i="3"/>
  <c r="AG7" i="3"/>
  <c r="AF7" i="3"/>
  <c r="AE7" i="3"/>
  <c r="AD7" i="3"/>
  <c r="AC7" i="3"/>
  <c r="AB7" i="3"/>
  <c r="AA7" i="3"/>
  <c r="I7" i="3"/>
  <c r="H7" i="3"/>
  <c r="G7" i="3"/>
  <c r="AL6" i="3"/>
  <c r="AK6" i="3"/>
  <c r="AJ6" i="3"/>
  <c r="AI6" i="3"/>
  <c r="AH6" i="3"/>
  <c r="AG6" i="3"/>
  <c r="AF6" i="3"/>
  <c r="AE6" i="3"/>
  <c r="AD6" i="3"/>
  <c r="AC6" i="3"/>
  <c r="AB6" i="3"/>
  <c r="AA6" i="3"/>
  <c r="H6" i="3"/>
  <c r="I6" i="3" s="1"/>
  <c r="G6" i="3"/>
  <c r="AL5" i="3"/>
  <c r="AK5" i="3"/>
  <c r="AJ5" i="3"/>
  <c r="AI5" i="3"/>
  <c r="AH5" i="3"/>
  <c r="AG5" i="3"/>
  <c r="AF5" i="3"/>
  <c r="AE5" i="3"/>
  <c r="AD5" i="3"/>
  <c r="AC5" i="3"/>
  <c r="AB5" i="3"/>
  <c r="AA5" i="3"/>
  <c r="H5" i="3"/>
  <c r="G5" i="3"/>
  <c r="I5" i="3" s="1"/>
  <c r="AL61" i="2"/>
  <c r="AK61" i="2"/>
  <c r="AJ61" i="2"/>
  <c r="AI61" i="2"/>
  <c r="AD61" i="2"/>
  <c r="AC61" i="2"/>
  <c r="AB61" i="2"/>
  <c r="AA61" i="2"/>
  <c r="H61" i="2"/>
  <c r="G61" i="2"/>
  <c r="AL60" i="2"/>
  <c r="AK60" i="2"/>
  <c r="AJ60" i="2"/>
  <c r="AI60" i="2"/>
  <c r="AD60" i="2"/>
  <c r="AC60" i="2"/>
  <c r="AB60" i="2"/>
  <c r="AA60" i="2"/>
  <c r="H60" i="2"/>
  <c r="I60" i="2" s="1"/>
  <c r="G60" i="2"/>
  <c r="AL59" i="2"/>
  <c r="AK59" i="2"/>
  <c r="AJ59" i="2"/>
  <c r="AI59" i="2"/>
  <c r="AD59" i="2"/>
  <c r="AC59" i="2"/>
  <c r="AB59" i="2"/>
  <c r="AA59" i="2"/>
  <c r="H59" i="2"/>
  <c r="G59" i="2"/>
  <c r="AL58" i="2"/>
  <c r="AK58" i="2"/>
  <c r="AJ58" i="2"/>
  <c r="AI58" i="2"/>
  <c r="AD58" i="2"/>
  <c r="AC58" i="2"/>
  <c r="AB58" i="2"/>
  <c r="AA58" i="2"/>
  <c r="H58" i="2"/>
  <c r="G58" i="2"/>
  <c r="AH57" i="2"/>
  <c r="AG57" i="2"/>
  <c r="AF57" i="2"/>
  <c r="AE57" i="2"/>
  <c r="AD57" i="2"/>
  <c r="AC57" i="2"/>
  <c r="AB57" i="2"/>
  <c r="AA57" i="2"/>
  <c r="H57" i="2"/>
  <c r="G57" i="2"/>
  <c r="AH56" i="2"/>
  <c r="AG56" i="2"/>
  <c r="AF56" i="2"/>
  <c r="AE56" i="2"/>
  <c r="AD56" i="2"/>
  <c r="AC56" i="2"/>
  <c r="AB56" i="2"/>
  <c r="AA56" i="2"/>
  <c r="H56" i="2"/>
  <c r="I56" i="2" s="1"/>
  <c r="G56" i="2"/>
  <c r="AH55" i="2"/>
  <c r="AG55" i="2"/>
  <c r="AF55" i="2"/>
  <c r="AE55" i="2"/>
  <c r="AD55" i="2"/>
  <c r="AC55" i="2"/>
  <c r="AB55" i="2"/>
  <c r="AA55" i="2"/>
  <c r="H55" i="2"/>
  <c r="G55" i="2"/>
  <c r="AH54" i="2"/>
  <c r="AG54" i="2"/>
  <c r="AF54" i="2"/>
  <c r="AE54" i="2"/>
  <c r="AD54" i="2"/>
  <c r="AC54" i="2"/>
  <c r="AB54" i="2"/>
  <c r="AA54" i="2"/>
  <c r="H54" i="2"/>
  <c r="G54" i="2"/>
  <c r="AL53" i="2"/>
  <c r="AK53" i="2"/>
  <c r="AJ53" i="2"/>
  <c r="AI53" i="2"/>
  <c r="AH53" i="2"/>
  <c r="AG53" i="2"/>
  <c r="AF53" i="2"/>
  <c r="AE53" i="2"/>
  <c r="AD53" i="2"/>
  <c r="AC53" i="2"/>
  <c r="AB53" i="2"/>
  <c r="AA53" i="2"/>
  <c r="H53" i="2"/>
  <c r="G53" i="2"/>
  <c r="AL52" i="2"/>
  <c r="AK52" i="2"/>
  <c r="AJ52" i="2"/>
  <c r="AI52" i="2"/>
  <c r="AH52" i="2"/>
  <c r="AG52" i="2"/>
  <c r="AF52" i="2"/>
  <c r="AE52" i="2"/>
  <c r="AD52" i="2"/>
  <c r="AC52" i="2"/>
  <c r="AB52" i="2"/>
  <c r="AA52" i="2"/>
  <c r="H52" i="2"/>
  <c r="G52" i="2"/>
  <c r="AL51" i="2"/>
  <c r="AK51" i="2"/>
  <c r="AJ51" i="2"/>
  <c r="AI51" i="2"/>
  <c r="AH51" i="2"/>
  <c r="AG51" i="2"/>
  <c r="AF51" i="2"/>
  <c r="AE51" i="2"/>
  <c r="AD51" i="2"/>
  <c r="AC51" i="2"/>
  <c r="AB51" i="2"/>
  <c r="AA51" i="2"/>
  <c r="H51" i="2"/>
  <c r="I51" i="2" s="1"/>
  <c r="G51" i="2"/>
  <c r="AL50" i="2"/>
  <c r="AK50" i="2"/>
  <c r="AJ50" i="2"/>
  <c r="AI50" i="2"/>
  <c r="AH50" i="2"/>
  <c r="AG50" i="2"/>
  <c r="AF50" i="2"/>
  <c r="AE50" i="2"/>
  <c r="AD50" i="2"/>
  <c r="AC50" i="2"/>
  <c r="AB50" i="2"/>
  <c r="AA50" i="2"/>
  <c r="H50" i="2"/>
  <c r="G50" i="2"/>
  <c r="AL46" i="2"/>
  <c r="AK46" i="2"/>
  <c r="AJ46" i="2"/>
  <c r="AI46" i="2"/>
  <c r="AD46" i="2"/>
  <c r="AC46" i="2"/>
  <c r="AB46" i="2"/>
  <c r="AA46" i="2"/>
  <c r="H46" i="2"/>
  <c r="G46" i="2"/>
  <c r="AL45" i="2"/>
  <c r="AK45" i="2"/>
  <c r="AJ45" i="2"/>
  <c r="AI45" i="2"/>
  <c r="AD45" i="2"/>
  <c r="AC45" i="2"/>
  <c r="AB45" i="2"/>
  <c r="AA45" i="2"/>
  <c r="H45" i="2"/>
  <c r="G45" i="2"/>
  <c r="AL44" i="2"/>
  <c r="AK44" i="2"/>
  <c r="AJ44" i="2"/>
  <c r="AI44" i="2"/>
  <c r="AD44" i="2"/>
  <c r="AC44" i="2"/>
  <c r="AB44" i="2"/>
  <c r="AA44" i="2"/>
  <c r="H44" i="2"/>
  <c r="I44" i="2" s="1"/>
  <c r="G44" i="2"/>
  <c r="AL43" i="2"/>
  <c r="AK43" i="2"/>
  <c r="AJ43" i="2"/>
  <c r="AI43" i="2"/>
  <c r="AD43" i="2"/>
  <c r="AC43" i="2"/>
  <c r="AB43" i="2"/>
  <c r="AA43" i="2"/>
  <c r="H43" i="2"/>
  <c r="G43" i="2"/>
  <c r="AH42" i="2"/>
  <c r="AG42" i="2"/>
  <c r="AF42" i="2"/>
  <c r="AE42" i="2"/>
  <c r="AD42" i="2"/>
  <c r="AC42" i="2"/>
  <c r="AB42" i="2"/>
  <c r="AA42" i="2"/>
  <c r="H42" i="2"/>
  <c r="I42" i="2" s="1"/>
  <c r="G42" i="2"/>
  <c r="AH41" i="2"/>
  <c r="AG41" i="2"/>
  <c r="AF41" i="2"/>
  <c r="AE41" i="2"/>
  <c r="AD41" i="2"/>
  <c r="AC41" i="2"/>
  <c r="AB41" i="2"/>
  <c r="AA41" i="2"/>
  <c r="H41" i="2"/>
  <c r="G41" i="2"/>
  <c r="AH40" i="2"/>
  <c r="AG40" i="2"/>
  <c r="AF40" i="2"/>
  <c r="AE40" i="2"/>
  <c r="AD40" i="2"/>
  <c r="AC40" i="2"/>
  <c r="AB40" i="2"/>
  <c r="AA40" i="2"/>
  <c r="H40" i="2"/>
  <c r="I40" i="2" s="1"/>
  <c r="G40" i="2"/>
  <c r="AH39" i="2"/>
  <c r="AG39" i="2"/>
  <c r="AF39" i="2"/>
  <c r="AE39" i="2"/>
  <c r="AD39" i="2"/>
  <c r="AC39" i="2"/>
  <c r="AB39" i="2"/>
  <c r="AA39" i="2"/>
  <c r="H39" i="2"/>
  <c r="G39" i="2"/>
  <c r="AL38" i="2"/>
  <c r="AK38" i="2"/>
  <c r="AJ38" i="2"/>
  <c r="AI38" i="2"/>
  <c r="AH38" i="2"/>
  <c r="AG38" i="2"/>
  <c r="AF38" i="2"/>
  <c r="AE38" i="2"/>
  <c r="AD38" i="2"/>
  <c r="AC38" i="2"/>
  <c r="AB38" i="2"/>
  <c r="AA38" i="2"/>
  <c r="H38" i="2"/>
  <c r="G38" i="2"/>
  <c r="I38" i="2" s="1"/>
  <c r="AL37" i="2"/>
  <c r="AK37" i="2"/>
  <c r="AJ37" i="2"/>
  <c r="AI37" i="2"/>
  <c r="AH37" i="2"/>
  <c r="AG37" i="2"/>
  <c r="AF37" i="2"/>
  <c r="AE37" i="2"/>
  <c r="AD37" i="2"/>
  <c r="AC37" i="2"/>
  <c r="AB37" i="2"/>
  <c r="AA37" i="2"/>
  <c r="H37" i="2"/>
  <c r="I37" i="2" s="1"/>
  <c r="G37" i="2"/>
  <c r="AL36" i="2"/>
  <c r="AK36" i="2"/>
  <c r="AJ36" i="2"/>
  <c r="AI36" i="2"/>
  <c r="AH36" i="2"/>
  <c r="AG36" i="2"/>
  <c r="AF36" i="2"/>
  <c r="AE36" i="2"/>
  <c r="AD36" i="2"/>
  <c r="AC36" i="2"/>
  <c r="AB36" i="2"/>
  <c r="AA36" i="2"/>
  <c r="H36" i="2"/>
  <c r="G36" i="2"/>
  <c r="AL35" i="2"/>
  <c r="AK35" i="2"/>
  <c r="AJ35" i="2"/>
  <c r="AI35" i="2"/>
  <c r="AH35" i="2"/>
  <c r="AG35" i="2"/>
  <c r="AF35" i="2"/>
  <c r="AE35" i="2"/>
  <c r="AD35" i="2"/>
  <c r="AC35" i="2"/>
  <c r="AB35" i="2"/>
  <c r="AA35" i="2"/>
  <c r="H35" i="2"/>
  <c r="G35" i="2"/>
  <c r="I35" i="2" s="1"/>
  <c r="AL31" i="2"/>
  <c r="AK31" i="2"/>
  <c r="AJ31" i="2"/>
  <c r="AI31" i="2"/>
  <c r="AD31" i="2"/>
  <c r="AC31" i="2"/>
  <c r="AB31" i="2"/>
  <c r="AA31" i="2"/>
  <c r="H31" i="2"/>
  <c r="I31" i="2" s="1"/>
  <c r="G31" i="2"/>
  <c r="AL30" i="2"/>
  <c r="AK30" i="2"/>
  <c r="AJ30" i="2"/>
  <c r="AI30" i="2"/>
  <c r="AD30" i="2"/>
  <c r="AC30" i="2"/>
  <c r="AB30" i="2"/>
  <c r="AA30" i="2"/>
  <c r="H30" i="2"/>
  <c r="I30" i="2" s="1"/>
  <c r="G30" i="2"/>
  <c r="AL29" i="2"/>
  <c r="AK29" i="2"/>
  <c r="AJ29" i="2"/>
  <c r="AI29" i="2"/>
  <c r="AD29" i="2"/>
  <c r="AC29" i="2"/>
  <c r="AB29" i="2"/>
  <c r="AA29" i="2"/>
  <c r="H29" i="2"/>
  <c r="G29" i="2"/>
  <c r="AL28" i="2"/>
  <c r="AK28" i="2"/>
  <c r="AJ28" i="2"/>
  <c r="AI28" i="2"/>
  <c r="AD28" i="2"/>
  <c r="AC28" i="2"/>
  <c r="AB28" i="2"/>
  <c r="AA28" i="2"/>
  <c r="H28" i="2"/>
  <c r="I28" i="2" s="1"/>
  <c r="G28" i="2"/>
  <c r="AH27" i="2"/>
  <c r="AG27" i="2"/>
  <c r="AF27" i="2"/>
  <c r="AE27" i="2"/>
  <c r="AD27" i="2"/>
  <c r="AC27" i="2"/>
  <c r="AB27" i="2"/>
  <c r="AA27" i="2"/>
  <c r="H27" i="2"/>
  <c r="G27" i="2"/>
  <c r="AH26" i="2"/>
  <c r="AG26" i="2"/>
  <c r="AF26" i="2"/>
  <c r="AE26" i="2"/>
  <c r="AD26" i="2"/>
  <c r="AC26" i="2"/>
  <c r="AB26" i="2"/>
  <c r="AA26" i="2"/>
  <c r="H26" i="2"/>
  <c r="I26" i="2" s="1"/>
  <c r="G26" i="2"/>
  <c r="AH25" i="2"/>
  <c r="AG25" i="2"/>
  <c r="AF25" i="2"/>
  <c r="AE25" i="2"/>
  <c r="AD25" i="2"/>
  <c r="AC25" i="2"/>
  <c r="AB25" i="2"/>
  <c r="AA25" i="2"/>
  <c r="H25" i="2"/>
  <c r="G25" i="2"/>
  <c r="AH24" i="2"/>
  <c r="AG24" i="2"/>
  <c r="AF24" i="2"/>
  <c r="AE24" i="2"/>
  <c r="AD24" i="2"/>
  <c r="AC24" i="2"/>
  <c r="AB24" i="2"/>
  <c r="AA24" i="2"/>
  <c r="H24" i="2"/>
  <c r="G24" i="2"/>
  <c r="AL23" i="2"/>
  <c r="AK23" i="2"/>
  <c r="AJ23" i="2"/>
  <c r="AI23" i="2"/>
  <c r="AH23" i="2"/>
  <c r="AG23" i="2"/>
  <c r="AF23" i="2"/>
  <c r="AE23" i="2"/>
  <c r="AD23" i="2"/>
  <c r="AC23" i="2"/>
  <c r="AB23" i="2"/>
  <c r="AA23" i="2"/>
  <c r="H23" i="2"/>
  <c r="G23" i="2"/>
  <c r="AL22" i="2"/>
  <c r="AK22" i="2"/>
  <c r="AJ22" i="2"/>
  <c r="AI22" i="2"/>
  <c r="AH22" i="2"/>
  <c r="AG22" i="2"/>
  <c r="AF22" i="2"/>
  <c r="AE22" i="2"/>
  <c r="AD22" i="2"/>
  <c r="AC22" i="2"/>
  <c r="AB22" i="2"/>
  <c r="AA22" i="2"/>
  <c r="H22" i="2"/>
  <c r="G22" i="2"/>
  <c r="AL21" i="2"/>
  <c r="AK21" i="2"/>
  <c r="AJ21" i="2"/>
  <c r="AI21" i="2"/>
  <c r="AH21" i="2"/>
  <c r="AG21" i="2"/>
  <c r="AF21" i="2"/>
  <c r="AE21" i="2"/>
  <c r="AD21" i="2"/>
  <c r="AC21" i="2"/>
  <c r="AB21" i="2"/>
  <c r="AA21" i="2"/>
  <c r="H21" i="2"/>
  <c r="G21" i="2"/>
  <c r="AL20" i="2"/>
  <c r="AK20" i="2"/>
  <c r="AJ20" i="2"/>
  <c r="AI20" i="2"/>
  <c r="AH20" i="2"/>
  <c r="AG20" i="2"/>
  <c r="AF20" i="2"/>
  <c r="AE20" i="2"/>
  <c r="AD20" i="2"/>
  <c r="AC20" i="2"/>
  <c r="AB20" i="2"/>
  <c r="AA20" i="2"/>
  <c r="H20" i="2"/>
  <c r="G20" i="2"/>
  <c r="AL16" i="2"/>
  <c r="AK16" i="2"/>
  <c r="AJ16" i="2"/>
  <c r="AI16" i="2"/>
  <c r="AD16" i="2"/>
  <c r="AC16" i="2"/>
  <c r="AB16" i="2"/>
  <c r="AA16" i="2"/>
  <c r="H16" i="2"/>
  <c r="G16" i="2"/>
  <c r="AL15" i="2"/>
  <c r="AK15" i="2"/>
  <c r="AJ15" i="2"/>
  <c r="AI15" i="2"/>
  <c r="AD15" i="2"/>
  <c r="AC15" i="2"/>
  <c r="AB15" i="2"/>
  <c r="AA15" i="2"/>
  <c r="H15" i="2"/>
  <c r="I15" i="2" s="1"/>
  <c r="G15" i="2"/>
  <c r="AL14" i="2"/>
  <c r="AK14" i="2"/>
  <c r="AJ14" i="2"/>
  <c r="AI14" i="2"/>
  <c r="AD14" i="2"/>
  <c r="AC14" i="2"/>
  <c r="AB14" i="2"/>
  <c r="AA14" i="2"/>
  <c r="H14" i="2"/>
  <c r="G14" i="2"/>
  <c r="AL13" i="2"/>
  <c r="AK13" i="2"/>
  <c r="AJ13" i="2"/>
  <c r="AI13" i="2"/>
  <c r="AD13" i="2"/>
  <c r="AC13" i="2"/>
  <c r="AB13" i="2"/>
  <c r="AA13" i="2"/>
  <c r="H13" i="2"/>
  <c r="G13" i="2"/>
  <c r="AH12" i="2"/>
  <c r="AG12" i="2"/>
  <c r="AF12" i="2"/>
  <c r="AE12" i="2"/>
  <c r="AD12" i="2"/>
  <c r="AC12" i="2"/>
  <c r="AB12" i="2"/>
  <c r="AA12" i="2"/>
  <c r="H12" i="2"/>
  <c r="I12" i="2" s="1"/>
  <c r="G12" i="2"/>
  <c r="AH11" i="2"/>
  <c r="AG11" i="2"/>
  <c r="AF11" i="2"/>
  <c r="AE11" i="2"/>
  <c r="AD11" i="2"/>
  <c r="AC11" i="2"/>
  <c r="AB11" i="2"/>
  <c r="AA11" i="2"/>
  <c r="H11" i="2"/>
  <c r="G11" i="2"/>
  <c r="I11" i="2" s="1"/>
  <c r="AH10" i="2"/>
  <c r="AG10" i="2"/>
  <c r="AF10" i="2"/>
  <c r="AE10" i="2"/>
  <c r="AD10" i="2"/>
  <c r="AC10" i="2"/>
  <c r="AB10" i="2"/>
  <c r="AA10" i="2"/>
  <c r="H10" i="2"/>
  <c r="G10" i="2"/>
  <c r="AH9" i="2"/>
  <c r="AG9" i="2"/>
  <c r="AF9" i="2"/>
  <c r="AE9" i="2"/>
  <c r="AD9" i="2"/>
  <c r="AC9" i="2"/>
  <c r="AB9" i="2"/>
  <c r="AA9" i="2"/>
  <c r="H9" i="2"/>
  <c r="G9" i="2"/>
  <c r="AL8" i="2"/>
  <c r="AK8" i="2"/>
  <c r="AJ8" i="2"/>
  <c r="AI8" i="2"/>
  <c r="AH8" i="2"/>
  <c r="AG8" i="2"/>
  <c r="AF8" i="2"/>
  <c r="AE8" i="2"/>
  <c r="AD8" i="2"/>
  <c r="AC8" i="2"/>
  <c r="AB8" i="2"/>
  <c r="AA8" i="2"/>
  <c r="H8" i="2"/>
  <c r="G8" i="2"/>
  <c r="AL7" i="2"/>
  <c r="AK7" i="2"/>
  <c r="AJ7" i="2"/>
  <c r="AI7" i="2"/>
  <c r="AH7" i="2"/>
  <c r="AG7" i="2"/>
  <c r="AF7" i="2"/>
  <c r="AE7" i="2"/>
  <c r="AD7" i="2"/>
  <c r="AC7" i="2"/>
  <c r="AB7" i="2"/>
  <c r="AA7" i="2"/>
  <c r="H7" i="2"/>
  <c r="G7" i="2"/>
  <c r="AL6" i="2"/>
  <c r="AK6" i="2"/>
  <c r="AJ6" i="2"/>
  <c r="AI6" i="2"/>
  <c r="AH6" i="2"/>
  <c r="AG6" i="2"/>
  <c r="AF6" i="2"/>
  <c r="AE6" i="2"/>
  <c r="AD6" i="2"/>
  <c r="AC6" i="2"/>
  <c r="AB6" i="2"/>
  <c r="AA6" i="2"/>
  <c r="H6" i="2"/>
  <c r="G6" i="2"/>
  <c r="AL5" i="2"/>
  <c r="AK5" i="2"/>
  <c r="AJ5" i="2"/>
  <c r="AI5" i="2"/>
  <c r="AH5" i="2"/>
  <c r="AG5" i="2"/>
  <c r="AF5" i="2"/>
  <c r="AE5" i="2"/>
  <c r="AD5" i="2"/>
  <c r="AC5" i="2"/>
  <c r="AB5" i="2"/>
  <c r="AA5" i="2"/>
  <c r="H5" i="2"/>
  <c r="I5" i="2" s="1"/>
  <c r="G5" i="2"/>
  <c r="I61" i="2" l="1"/>
  <c r="I7" i="2"/>
  <c r="I50" i="2"/>
  <c r="I58" i="2"/>
  <c r="I53" i="2"/>
  <c r="I55" i="2"/>
  <c r="I59" i="2"/>
  <c r="I10" i="2"/>
  <c r="I16" i="2"/>
  <c r="I21" i="2"/>
  <c r="I27" i="2"/>
  <c r="I45" i="2"/>
  <c r="I6" i="2"/>
  <c r="AK46" i="4"/>
  <c r="AK35" i="4"/>
  <c r="AJ35" i="4"/>
  <c r="AR29" i="4" s="1"/>
  <c r="AC11" i="4"/>
  <c r="T19" i="4"/>
  <c r="T25" i="4"/>
  <c r="T27" i="4"/>
  <c r="T28" i="4"/>
  <c r="T29" i="4"/>
  <c r="K34" i="4"/>
  <c r="AC41" i="4"/>
  <c r="AC44" i="4"/>
  <c r="AC45" i="4"/>
  <c r="T50" i="4"/>
  <c r="AK9" i="4"/>
  <c r="AK12" i="4"/>
  <c r="AJ50" i="4"/>
  <c r="AR44" i="4" s="1"/>
  <c r="K16" i="4"/>
  <c r="AC18" i="4"/>
  <c r="AJ34" i="4"/>
  <c r="AR28" i="4" s="1"/>
  <c r="AC42" i="4"/>
  <c r="AC50" i="4"/>
  <c r="AJ14" i="4"/>
  <c r="AP14" i="4" s="1"/>
  <c r="AK18" i="4"/>
  <c r="AK30" i="4"/>
  <c r="T14" i="4"/>
  <c r="T15" i="4"/>
  <c r="T16" i="4"/>
  <c r="AC26" i="4"/>
  <c r="AC34" i="4"/>
  <c r="T35" i="4"/>
  <c r="K36" i="4"/>
  <c r="K46" i="4"/>
  <c r="K47" i="4"/>
  <c r="K48" i="4"/>
  <c r="AC51" i="4"/>
  <c r="AC33" i="4"/>
  <c r="K42" i="4"/>
  <c r="AJ46" i="4"/>
  <c r="AP46" i="4" s="1"/>
  <c r="T47" i="4"/>
  <c r="K49" i="4"/>
  <c r="AC9" i="4"/>
  <c r="AC12" i="4"/>
  <c r="AC13" i="4"/>
  <c r="AJ16" i="4"/>
  <c r="AQ13" i="4" s="1"/>
  <c r="AJ18" i="4"/>
  <c r="AR12" i="4" s="1"/>
  <c r="K20" i="4"/>
  <c r="K25" i="4"/>
  <c r="K27" i="4"/>
  <c r="K28" i="4"/>
  <c r="K29" i="4"/>
  <c r="AJ30" i="4"/>
  <c r="AP30" i="4" s="1"/>
  <c r="T31" i="4"/>
  <c r="T41" i="4"/>
  <c r="T44" i="4"/>
  <c r="T45" i="4"/>
  <c r="AC46" i="4"/>
  <c r="K50" i="4"/>
  <c r="K52" i="4"/>
  <c r="AK33" i="4"/>
  <c r="AJ33" i="4"/>
  <c r="AQ30" i="4" s="1"/>
  <c r="AK14" i="4"/>
  <c r="AL14" i="4" s="1"/>
  <c r="AK26" i="4"/>
  <c r="AJ26" i="4"/>
  <c r="AO29" i="4" s="1"/>
  <c r="AK13" i="4"/>
  <c r="AK11" i="4"/>
  <c r="AJ11" i="4"/>
  <c r="AO14" i="4" s="1"/>
  <c r="AK17" i="4"/>
  <c r="AJ17" i="4"/>
  <c r="AQ14" i="4" s="1"/>
  <c r="AK41" i="4"/>
  <c r="AJ44" i="4"/>
  <c r="AP44" i="4" s="1"/>
  <c r="AK45" i="4"/>
  <c r="AK15" i="4"/>
  <c r="AJ15" i="4"/>
  <c r="AQ12" i="4" s="1"/>
  <c r="AJ32" i="4"/>
  <c r="AQ29" i="4" s="1"/>
  <c r="AK42" i="4"/>
  <c r="AJ42" i="4"/>
  <c r="AO45" i="4" s="1"/>
  <c r="AK49" i="4"/>
  <c r="AJ49" i="4"/>
  <c r="AQ46" i="4" s="1"/>
  <c r="AK10" i="4"/>
  <c r="AJ10" i="4"/>
  <c r="AO13" i="4" s="1"/>
  <c r="AK25" i="4"/>
  <c r="AJ28" i="4"/>
  <c r="AP28" i="4" s="1"/>
  <c r="AK29" i="4"/>
  <c r="AK43" i="4"/>
  <c r="AK50" i="4"/>
  <c r="AL50" i="4" s="1"/>
  <c r="AK19" i="4"/>
  <c r="AJ19" i="4"/>
  <c r="AR13" i="4" s="1"/>
  <c r="AJ31" i="4"/>
  <c r="AQ28" i="4" s="1"/>
  <c r="AJ20" i="4"/>
  <c r="AR14" i="4" s="1"/>
  <c r="AK20" i="4"/>
  <c r="AL20" i="4" s="1"/>
  <c r="AK27" i="4"/>
  <c r="AJ27" i="4"/>
  <c r="AO30" i="4" s="1"/>
  <c r="AK51" i="4"/>
  <c r="AJ51" i="4"/>
  <c r="AR45" i="4" s="1"/>
  <c r="AH31" i="4"/>
  <c r="AK31" i="4" s="1"/>
  <c r="AH43" i="4"/>
  <c r="AJ43" i="4" s="1"/>
  <c r="AO46" i="4" s="1"/>
  <c r="AH47" i="4"/>
  <c r="AK47" i="4" s="1"/>
  <c r="AJ12" i="4"/>
  <c r="AP12" i="4" s="1"/>
  <c r="AJ48" i="4"/>
  <c r="AQ45" i="4" s="1"/>
  <c r="AK16" i="4"/>
  <c r="AL16" i="4" s="1"/>
  <c r="AK28" i="4"/>
  <c r="AL28" i="4" s="1"/>
  <c r="AK32" i="4"/>
  <c r="AL32" i="4" s="1"/>
  <c r="AG36" i="4"/>
  <c r="AK44" i="4"/>
  <c r="AG52" i="4"/>
  <c r="AJ9" i="4"/>
  <c r="AO12" i="4" s="1"/>
  <c r="AJ13" i="4"/>
  <c r="AP13" i="4" s="1"/>
  <c r="AJ25" i="4"/>
  <c r="AO28" i="4" s="1"/>
  <c r="AJ29" i="4"/>
  <c r="AP29" i="4" s="1"/>
  <c r="AJ41" i="4"/>
  <c r="AO44" i="4" s="1"/>
  <c r="AJ45" i="4"/>
  <c r="AP45" i="4" s="1"/>
  <c r="I9" i="2"/>
  <c r="I14" i="2"/>
  <c r="I23" i="2"/>
  <c r="I25" i="2"/>
  <c r="I8" i="2"/>
  <c r="I22" i="2"/>
  <c r="I29" i="2"/>
  <c r="I39" i="2"/>
  <c r="I43" i="2"/>
  <c r="I52" i="2"/>
  <c r="I46" i="2"/>
  <c r="I54" i="2"/>
  <c r="I13" i="2"/>
  <c r="I20" i="2"/>
  <c r="I24" i="2"/>
  <c r="I41" i="2"/>
  <c r="I57" i="2"/>
  <c r="I36" i="2"/>
  <c r="AJ47" i="4" l="1"/>
  <c r="AQ44" i="4" s="1"/>
  <c r="AL47" i="4"/>
  <c r="AL31" i="4"/>
  <c r="AL48" i="4"/>
  <c r="AL35" i="4"/>
  <c r="AL30" i="4"/>
  <c r="AL46" i="4"/>
  <c r="AL18" i="4"/>
  <c r="AL34" i="4"/>
  <c r="AL51" i="4"/>
  <c r="AL19" i="4"/>
  <c r="AL10" i="4"/>
  <c r="AL11" i="4"/>
  <c r="AL15" i="4"/>
  <c r="AL33" i="4"/>
  <c r="AL27" i="4"/>
  <c r="AL49" i="4"/>
  <c r="AL45" i="4"/>
  <c r="AL13" i="4"/>
  <c r="AL43" i="4"/>
  <c r="AL12" i="4"/>
  <c r="AJ52" i="4"/>
  <c r="AR46" i="4" s="1"/>
  <c r="AK52" i="4"/>
  <c r="AL52" i="4" s="1"/>
  <c r="AL29" i="4"/>
  <c r="AL41" i="4"/>
  <c r="AL9" i="4"/>
  <c r="AL44" i="4"/>
  <c r="AK36" i="4"/>
  <c r="AJ36" i="4"/>
  <c r="AR30" i="4" s="1"/>
  <c r="AL25" i="4"/>
  <c r="AL42" i="4"/>
  <c r="AL17" i="4"/>
  <c r="AL26" i="4"/>
  <c r="AL36" i="4" l="1"/>
  <c r="AI52" i="1" l="1"/>
  <c r="AB52" i="1"/>
  <c r="AC52" i="1" s="1"/>
  <c r="AA52" i="1"/>
  <c r="S52" i="1"/>
  <c r="R52" i="1"/>
  <c r="AH52" i="1" s="1"/>
  <c r="J52" i="1"/>
  <c r="K52" i="1" s="1"/>
  <c r="I52" i="1"/>
  <c r="AG52" i="1" s="1"/>
  <c r="AI51" i="1"/>
  <c r="AC51" i="1"/>
  <c r="AB51" i="1"/>
  <c r="AA51" i="1"/>
  <c r="S51" i="1"/>
  <c r="R51" i="1"/>
  <c r="AH51" i="1" s="1"/>
  <c r="J51" i="1"/>
  <c r="I51" i="1"/>
  <c r="AG51" i="1" s="1"/>
  <c r="AB50" i="1"/>
  <c r="AC50" i="1" s="1"/>
  <c r="AA50" i="1"/>
  <c r="AI50" i="1" s="1"/>
  <c r="S50" i="1"/>
  <c r="T50" i="1" s="1"/>
  <c r="R50" i="1"/>
  <c r="AH50" i="1" s="1"/>
  <c r="J50" i="1"/>
  <c r="K50" i="1" s="1"/>
  <c r="I50" i="1"/>
  <c r="AG50" i="1" s="1"/>
  <c r="AB49" i="1"/>
  <c r="AA49" i="1"/>
  <c r="AI49" i="1" s="1"/>
  <c r="S49" i="1"/>
  <c r="T49" i="1" s="1"/>
  <c r="R49" i="1"/>
  <c r="AH49" i="1" s="1"/>
  <c r="J49" i="1"/>
  <c r="K49" i="1" s="1"/>
  <c r="I49" i="1"/>
  <c r="AG49" i="1" s="1"/>
  <c r="AB48" i="1"/>
  <c r="AA48" i="1"/>
  <c r="AI48" i="1" s="1"/>
  <c r="S48" i="1"/>
  <c r="R48" i="1"/>
  <c r="AH48" i="1" s="1"/>
  <c r="J48" i="1"/>
  <c r="I48" i="1"/>
  <c r="AG48" i="1" s="1"/>
  <c r="AK48" i="1" s="1"/>
  <c r="AH47" i="1"/>
  <c r="AB47" i="1"/>
  <c r="AA47" i="1"/>
  <c r="AI47" i="1" s="1"/>
  <c r="S47" i="1"/>
  <c r="T47" i="1" s="1"/>
  <c r="R47" i="1"/>
  <c r="J47" i="1"/>
  <c r="K47" i="1" s="1"/>
  <c r="I47" i="1"/>
  <c r="AG47" i="1" s="1"/>
  <c r="AH46" i="1"/>
  <c r="AB46" i="1"/>
  <c r="AC46" i="1" s="1"/>
  <c r="AA46" i="1"/>
  <c r="AI46" i="1" s="1"/>
  <c r="S46" i="1"/>
  <c r="T46" i="1" s="1"/>
  <c r="R46" i="1"/>
  <c r="J46" i="1"/>
  <c r="K46" i="1" s="1"/>
  <c r="I46" i="1"/>
  <c r="AG46" i="1" s="1"/>
  <c r="AB45" i="1"/>
  <c r="AC45" i="1" s="1"/>
  <c r="AA45" i="1"/>
  <c r="AI45" i="1" s="1"/>
  <c r="T45" i="1"/>
  <c r="S45" i="1"/>
  <c r="R45" i="1"/>
  <c r="AH45" i="1" s="1"/>
  <c r="J45" i="1"/>
  <c r="K45" i="1" s="1"/>
  <c r="I45" i="1"/>
  <c r="AG45" i="1" s="1"/>
  <c r="AH44" i="1"/>
  <c r="AB44" i="1"/>
  <c r="AA44" i="1"/>
  <c r="AI44" i="1" s="1"/>
  <c r="S44" i="1"/>
  <c r="T44" i="1" s="1"/>
  <c r="R44" i="1"/>
  <c r="J44" i="1"/>
  <c r="I44" i="1"/>
  <c r="AG44" i="1" s="1"/>
  <c r="AB43" i="1"/>
  <c r="AA43" i="1"/>
  <c r="AI43" i="1" s="1"/>
  <c r="T43" i="1"/>
  <c r="S43" i="1"/>
  <c r="R43" i="1"/>
  <c r="AH43" i="1" s="1"/>
  <c r="AJ43" i="1" s="1"/>
  <c r="AO46" i="1" s="1"/>
  <c r="J43" i="1"/>
  <c r="K43" i="1" s="1"/>
  <c r="I43" i="1"/>
  <c r="AG43" i="1" s="1"/>
  <c r="AI42" i="1"/>
  <c r="AB42" i="1"/>
  <c r="AA42" i="1"/>
  <c r="S42" i="1"/>
  <c r="T42" i="1" s="1"/>
  <c r="R42" i="1"/>
  <c r="AH42" i="1" s="1"/>
  <c r="J42" i="1"/>
  <c r="I42" i="1"/>
  <c r="AB41" i="1"/>
  <c r="AA41" i="1"/>
  <c r="AI41" i="1" s="1"/>
  <c r="S41" i="1"/>
  <c r="R41" i="1"/>
  <c r="AH41" i="1" s="1"/>
  <c r="J41" i="1"/>
  <c r="K41" i="1" s="1"/>
  <c r="I41" i="1"/>
  <c r="AG41" i="1" s="1"/>
  <c r="AG36" i="1"/>
  <c r="AB36" i="1"/>
  <c r="AC36" i="1" s="1"/>
  <c r="AA36" i="1"/>
  <c r="AI36" i="1" s="1"/>
  <c r="S36" i="1"/>
  <c r="T36" i="1" s="1"/>
  <c r="R36" i="1"/>
  <c r="AH36" i="1" s="1"/>
  <c r="J36" i="1"/>
  <c r="K36" i="1" s="1"/>
  <c r="I36" i="1"/>
  <c r="AB35" i="1"/>
  <c r="AA35" i="1"/>
  <c r="AI35" i="1" s="1"/>
  <c r="S35" i="1"/>
  <c r="R35" i="1"/>
  <c r="AH35" i="1" s="1"/>
  <c r="J35" i="1"/>
  <c r="K35" i="1" s="1"/>
  <c r="I35" i="1"/>
  <c r="AG35" i="1" s="1"/>
  <c r="AH34" i="1"/>
  <c r="AB34" i="1"/>
  <c r="AC34" i="1" s="1"/>
  <c r="AA34" i="1"/>
  <c r="AI34" i="1" s="1"/>
  <c r="S34" i="1"/>
  <c r="T34" i="1" s="1"/>
  <c r="R34" i="1"/>
  <c r="J34" i="1"/>
  <c r="K34" i="1" s="1"/>
  <c r="I34" i="1"/>
  <c r="AG34" i="1" s="1"/>
  <c r="AG33" i="1"/>
  <c r="AB33" i="1"/>
  <c r="AC33" i="1" s="1"/>
  <c r="AA33" i="1"/>
  <c r="AI33" i="1" s="1"/>
  <c r="S33" i="1"/>
  <c r="R33" i="1"/>
  <c r="AH33" i="1" s="1"/>
  <c r="J33" i="1"/>
  <c r="K33" i="1" s="1"/>
  <c r="I33" i="1"/>
  <c r="AK32" i="1"/>
  <c r="AH32" i="1"/>
  <c r="AC32" i="1"/>
  <c r="AB32" i="1"/>
  <c r="AA32" i="1"/>
  <c r="AI32" i="1" s="1"/>
  <c r="S32" i="1"/>
  <c r="T32" i="1" s="1"/>
  <c r="R32" i="1"/>
  <c r="J32" i="1"/>
  <c r="K32" i="1" s="1"/>
  <c r="I32" i="1"/>
  <c r="AG32" i="1" s="1"/>
  <c r="AH31" i="1"/>
  <c r="AB31" i="1"/>
  <c r="AA31" i="1"/>
  <c r="AI31" i="1" s="1"/>
  <c r="S31" i="1"/>
  <c r="T31" i="1" s="1"/>
  <c r="R31" i="1"/>
  <c r="J31" i="1"/>
  <c r="K31" i="1" s="1"/>
  <c r="I31" i="1"/>
  <c r="AG31" i="1" s="1"/>
  <c r="AI30" i="1"/>
  <c r="AH30" i="1"/>
  <c r="AB30" i="1"/>
  <c r="AA30" i="1"/>
  <c r="S30" i="1"/>
  <c r="T30" i="1" s="1"/>
  <c r="R30" i="1"/>
  <c r="J30" i="1"/>
  <c r="K30" i="1" s="1"/>
  <c r="I30" i="1"/>
  <c r="AG30" i="1" s="1"/>
  <c r="AI29" i="1"/>
  <c r="AH29" i="1"/>
  <c r="AB29" i="1"/>
  <c r="AC29" i="1" s="1"/>
  <c r="AA29" i="1"/>
  <c r="S29" i="1"/>
  <c r="T29" i="1" s="1"/>
  <c r="R29" i="1"/>
  <c r="K29" i="1"/>
  <c r="J29" i="1"/>
  <c r="I29" i="1"/>
  <c r="AG29" i="1" s="1"/>
  <c r="AK29" i="1" s="1"/>
  <c r="AB28" i="1"/>
  <c r="AC28" i="1" s="1"/>
  <c r="AA28" i="1"/>
  <c r="AI28" i="1" s="1"/>
  <c r="S28" i="1"/>
  <c r="R28" i="1"/>
  <c r="AH28" i="1" s="1"/>
  <c r="J28" i="1"/>
  <c r="I28" i="1"/>
  <c r="AG28" i="1" s="1"/>
  <c r="AB27" i="1"/>
  <c r="AA27" i="1"/>
  <c r="AI27" i="1" s="1"/>
  <c r="S27" i="1"/>
  <c r="R27" i="1"/>
  <c r="AH27" i="1" s="1"/>
  <c r="J27" i="1"/>
  <c r="I27" i="1"/>
  <c r="AG27" i="1" s="1"/>
  <c r="AK27" i="1" s="1"/>
  <c r="AB26" i="1"/>
  <c r="AA26" i="1"/>
  <c r="AI26" i="1" s="1"/>
  <c r="S26" i="1"/>
  <c r="R26" i="1"/>
  <c r="AH26" i="1" s="1"/>
  <c r="J26" i="1"/>
  <c r="I26" i="1"/>
  <c r="AG26" i="1" s="1"/>
  <c r="AI25" i="1"/>
  <c r="AB25" i="1"/>
  <c r="AC25" i="1" s="1"/>
  <c r="AA25" i="1"/>
  <c r="S25" i="1"/>
  <c r="T25" i="1" s="1"/>
  <c r="R25" i="1"/>
  <c r="AH25" i="1" s="1"/>
  <c r="J25" i="1"/>
  <c r="I25" i="1"/>
  <c r="AG25" i="1" s="1"/>
  <c r="AI20" i="1"/>
  <c r="AH20" i="1"/>
  <c r="AB20" i="1"/>
  <c r="AC20" i="1" s="1"/>
  <c r="AA20" i="1"/>
  <c r="S20" i="1"/>
  <c r="T20" i="1" s="1"/>
  <c r="R20" i="1"/>
  <c r="J20" i="1"/>
  <c r="K20" i="1" s="1"/>
  <c r="I20" i="1"/>
  <c r="AG20" i="1" s="1"/>
  <c r="AI19" i="1"/>
  <c r="AB19" i="1"/>
  <c r="AC19" i="1" s="1"/>
  <c r="AA19" i="1"/>
  <c r="S19" i="1"/>
  <c r="T19" i="1" s="1"/>
  <c r="R19" i="1"/>
  <c r="AH19" i="1" s="1"/>
  <c r="J19" i="1"/>
  <c r="I19" i="1"/>
  <c r="AI18" i="1"/>
  <c r="AB18" i="1"/>
  <c r="AC18" i="1" s="1"/>
  <c r="AA18" i="1"/>
  <c r="S18" i="1"/>
  <c r="R18" i="1"/>
  <c r="AH18" i="1" s="1"/>
  <c r="J18" i="1"/>
  <c r="I18" i="1"/>
  <c r="AG18" i="1" s="1"/>
  <c r="AB17" i="1"/>
  <c r="AA17" i="1"/>
  <c r="AI17" i="1" s="1"/>
  <c r="S17" i="1"/>
  <c r="R17" i="1"/>
  <c r="AH17" i="1" s="1"/>
  <c r="J17" i="1"/>
  <c r="K17" i="1" s="1"/>
  <c r="I17" i="1"/>
  <c r="AG17" i="1" s="1"/>
  <c r="AH16" i="1"/>
  <c r="AB16" i="1"/>
  <c r="AA16" i="1"/>
  <c r="AI16" i="1" s="1"/>
  <c r="S16" i="1"/>
  <c r="T16" i="1" s="1"/>
  <c r="R16" i="1"/>
  <c r="J16" i="1"/>
  <c r="K16" i="1" s="1"/>
  <c r="I16" i="1"/>
  <c r="AG16" i="1" s="1"/>
  <c r="AK15" i="1"/>
  <c r="AB15" i="1"/>
  <c r="AA15" i="1"/>
  <c r="AI15" i="1" s="1"/>
  <c r="S15" i="1"/>
  <c r="T15" i="1" s="1"/>
  <c r="R15" i="1"/>
  <c r="AH15" i="1" s="1"/>
  <c r="J15" i="1"/>
  <c r="K15" i="1" s="1"/>
  <c r="I15" i="1"/>
  <c r="AG15" i="1" s="1"/>
  <c r="AB14" i="1"/>
  <c r="AA14" i="1"/>
  <c r="AI14" i="1" s="1"/>
  <c r="S14" i="1"/>
  <c r="R14" i="1"/>
  <c r="AH14" i="1" s="1"/>
  <c r="J14" i="1"/>
  <c r="I14" i="1"/>
  <c r="AG14" i="1" s="1"/>
  <c r="AB13" i="1"/>
  <c r="AC13" i="1" s="1"/>
  <c r="AA13" i="1"/>
  <c r="AI13" i="1" s="1"/>
  <c r="S13" i="1"/>
  <c r="R13" i="1"/>
  <c r="K13" i="1"/>
  <c r="J13" i="1"/>
  <c r="I13" i="1"/>
  <c r="AG13" i="1" s="1"/>
  <c r="AB12" i="1"/>
  <c r="AC12" i="1" s="1"/>
  <c r="AA12" i="1"/>
  <c r="AI12" i="1" s="1"/>
  <c r="S12" i="1"/>
  <c r="R12" i="1"/>
  <c r="T12" i="1" s="1"/>
  <c r="J12" i="1"/>
  <c r="I12" i="1"/>
  <c r="AG12" i="1" s="1"/>
  <c r="AB11" i="1"/>
  <c r="AA11" i="1"/>
  <c r="AI11" i="1" s="1"/>
  <c r="S11" i="1"/>
  <c r="R11" i="1"/>
  <c r="AH11" i="1" s="1"/>
  <c r="J11" i="1"/>
  <c r="I11" i="1"/>
  <c r="AG11" i="1" s="1"/>
  <c r="AK11" i="1" s="1"/>
  <c r="AB10" i="1"/>
  <c r="AA10" i="1"/>
  <c r="AI10" i="1" s="1"/>
  <c r="S10" i="1"/>
  <c r="T10" i="1" s="1"/>
  <c r="R10" i="1"/>
  <c r="AH10" i="1" s="1"/>
  <c r="J10" i="1"/>
  <c r="I10" i="1"/>
  <c r="AI9" i="1"/>
  <c r="AB9" i="1"/>
  <c r="AA9" i="1"/>
  <c r="S9" i="1"/>
  <c r="R9" i="1"/>
  <c r="AH9" i="1" s="1"/>
  <c r="K9" i="1"/>
  <c r="J9" i="1"/>
  <c r="I9" i="1"/>
  <c r="AG9" i="1" s="1"/>
  <c r="T13" i="1" l="1"/>
  <c r="K26" i="1"/>
  <c r="T27" i="1"/>
  <c r="T41" i="1"/>
  <c r="AC44" i="1"/>
  <c r="K51" i="1"/>
  <c r="T11" i="1"/>
  <c r="K25" i="1"/>
  <c r="T48" i="1"/>
  <c r="T17" i="1"/>
  <c r="T26" i="1"/>
  <c r="AJ36" i="1"/>
  <c r="AR30" i="1" s="1"/>
  <c r="AC41" i="1"/>
  <c r="AK45" i="1"/>
  <c r="T51" i="1"/>
  <c r="AJ52" i="1"/>
  <c r="AR46" i="1" s="1"/>
  <c r="AC35" i="1"/>
  <c r="AC14" i="1"/>
  <c r="AJ27" i="1"/>
  <c r="AO30" i="1" s="1"/>
  <c r="AC30" i="1"/>
  <c r="T33" i="1"/>
  <c r="AK43" i="1"/>
  <c r="AL43" i="1" s="1"/>
  <c r="AC48" i="1"/>
  <c r="T28" i="1"/>
  <c r="AH12" i="1"/>
  <c r="AC16" i="1"/>
  <c r="AC17" i="1"/>
  <c r="AC26" i="1"/>
  <c r="K42" i="1"/>
  <c r="AJ47" i="1"/>
  <c r="AQ44" i="1" s="1"/>
  <c r="AK47" i="1"/>
  <c r="AJ11" i="1"/>
  <c r="AO14" i="1" s="1"/>
  <c r="K10" i="1"/>
  <c r="K11" i="1"/>
  <c r="K12" i="1"/>
  <c r="K14" i="1"/>
  <c r="AJ15" i="1"/>
  <c r="AQ12" i="1" s="1"/>
  <c r="K19" i="1"/>
  <c r="AJ20" i="1"/>
  <c r="AR14" i="1" s="1"/>
  <c r="K27" i="1"/>
  <c r="K28" i="1"/>
  <c r="AK31" i="1"/>
  <c r="T35" i="1"/>
  <c r="K48" i="1"/>
  <c r="AK25" i="1"/>
  <c r="AJ25" i="1"/>
  <c r="AO28" i="1" s="1"/>
  <c r="AK34" i="1"/>
  <c r="AJ34" i="1"/>
  <c r="AR28" i="1" s="1"/>
  <c r="AJ35" i="1"/>
  <c r="AR29" i="1" s="1"/>
  <c r="AK35" i="1"/>
  <c r="AL35" i="1" s="1"/>
  <c r="AK46" i="1"/>
  <c r="AJ46" i="1"/>
  <c r="AP46" i="1" s="1"/>
  <c r="AJ9" i="1"/>
  <c r="AO12" i="1" s="1"/>
  <c r="AK9" i="1"/>
  <c r="AJ12" i="1"/>
  <c r="AP12" i="1" s="1"/>
  <c r="AK12" i="1"/>
  <c r="AK14" i="1"/>
  <c r="AJ14" i="1"/>
  <c r="AP14" i="1" s="1"/>
  <c r="AL15" i="1"/>
  <c r="AJ16" i="1"/>
  <c r="AQ13" i="1" s="1"/>
  <c r="AK16" i="1"/>
  <c r="AJ18" i="1"/>
  <c r="AR12" i="1" s="1"/>
  <c r="AK18" i="1"/>
  <c r="AL18" i="1" s="1"/>
  <c r="AJ30" i="1"/>
  <c r="AP30" i="1" s="1"/>
  <c r="AK30" i="1"/>
  <c r="AK50" i="1"/>
  <c r="AJ50" i="1"/>
  <c r="AR44" i="1" s="1"/>
  <c r="AK17" i="1"/>
  <c r="AJ17" i="1"/>
  <c r="AQ14" i="1" s="1"/>
  <c r="AK26" i="1"/>
  <c r="AJ41" i="1"/>
  <c r="AO44" i="1" s="1"/>
  <c r="AK41" i="1"/>
  <c r="AL41" i="1" s="1"/>
  <c r="AK51" i="1"/>
  <c r="AJ51" i="1"/>
  <c r="AR45" i="1" s="1"/>
  <c r="T52" i="1"/>
  <c r="AC10" i="1"/>
  <c r="AH13" i="1"/>
  <c r="AJ29" i="1"/>
  <c r="AP29" i="1" s="1"/>
  <c r="AC31" i="1"/>
  <c r="AC43" i="1"/>
  <c r="AJ48" i="1"/>
  <c r="AQ45" i="1" s="1"/>
  <c r="T9" i="1"/>
  <c r="K18" i="1"/>
  <c r="AJ28" i="1"/>
  <c r="AP28" i="1" s="1"/>
  <c r="AC49" i="1"/>
  <c r="AG19" i="1"/>
  <c r="AK28" i="1"/>
  <c r="AJ31" i="1"/>
  <c r="AQ28" i="1" s="1"/>
  <c r="AK49" i="1"/>
  <c r="AJ49" i="1"/>
  <c r="AQ46" i="1" s="1"/>
  <c r="AK52" i="1"/>
  <c r="AL52" i="1" s="1"/>
  <c r="T14" i="1"/>
  <c r="AC9" i="1"/>
  <c r="T18" i="1"/>
  <c r="AJ45" i="1"/>
  <c r="AP45" i="1" s="1"/>
  <c r="AC47" i="1"/>
  <c r="AK36" i="1"/>
  <c r="AC11" i="1"/>
  <c r="AC15" i="1"/>
  <c r="AK20" i="1"/>
  <c r="AL20" i="1" s="1"/>
  <c r="AJ26" i="1"/>
  <c r="AO29" i="1" s="1"/>
  <c r="AJ44" i="1"/>
  <c r="AP44" i="1" s="1"/>
  <c r="AK33" i="1"/>
  <c r="AJ33" i="1"/>
  <c r="AQ30" i="1" s="1"/>
  <c r="AC27" i="1"/>
  <c r="AJ32" i="1"/>
  <c r="AQ29" i="1" s="1"/>
  <c r="AC42" i="1"/>
  <c r="K44" i="1"/>
  <c r="AK44" i="1"/>
  <c r="AG10" i="1"/>
  <c r="AG42" i="1"/>
  <c r="AL17" i="1" l="1"/>
  <c r="AL47" i="1"/>
  <c r="AL36" i="1"/>
  <c r="AL46" i="1"/>
  <c r="AL33" i="1"/>
  <c r="AL12" i="1"/>
  <c r="AL32" i="1"/>
  <c r="AL27" i="1"/>
  <c r="AL9" i="1"/>
  <c r="AL34" i="1"/>
  <c r="AL11" i="1"/>
  <c r="AK10" i="1"/>
  <c r="AJ10" i="1"/>
  <c r="AO13" i="1" s="1"/>
  <c r="AK19" i="1"/>
  <c r="AJ19" i="1"/>
  <c r="AR13" i="1" s="1"/>
  <c r="AL44" i="1"/>
  <c r="AK13" i="1"/>
  <c r="AJ13" i="1"/>
  <c r="AP13" i="1" s="1"/>
  <c r="AL26" i="1"/>
  <c r="AL14" i="1"/>
  <c r="AL16" i="1"/>
  <c r="AL49" i="1"/>
  <c r="AL51" i="1"/>
  <c r="AL50" i="1"/>
  <c r="AL48" i="1"/>
  <c r="AL45" i="1"/>
  <c r="AL31" i="1"/>
  <c r="AL29" i="1"/>
  <c r="AK42" i="1"/>
  <c r="AJ42" i="1"/>
  <c r="AO45" i="1" s="1"/>
  <c r="AL28" i="1"/>
  <c r="AL30" i="1"/>
  <c r="AL25" i="1"/>
  <c r="AL10" i="1" l="1"/>
  <c r="AL13" i="1"/>
  <c r="AL19" i="1"/>
  <c r="AL42" i="1"/>
</calcChain>
</file>

<file path=xl/sharedStrings.xml><?xml version="1.0" encoding="utf-8"?>
<sst xmlns="http://schemas.openxmlformats.org/spreadsheetml/2006/main" count="1341" uniqueCount="98">
  <si>
    <t>Hydroponics</t>
  </si>
  <si>
    <t>Plant height</t>
  </si>
  <si>
    <t>P1</t>
  </si>
  <si>
    <t>P2</t>
  </si>
  <si>
    <t>P3</t>
  </si>
  <si>
    <t>P4</t>
  </si>
  <si>
    <t>P5</t>
  </si>
  <si>
    <t>R1 Mean</t>
  </si>
  <si>
    <t>SD</t>
  </si>
  <si>
    <t>CV</t>
  </si>
  <si>
    <t>R2 Mean</t>
  </si>
  <si>
    <t>R3 Mean</t>
  </si>
  <si>
    <t>Treatments</t>
  </si>
  <si>
    <t>Mean</t>
  </si>
  <si>
    <r>
      <t>T</t>
    </r>
    <r>
      <rPr>
        <vertAlign val="subscript"/>
        <sz val="11"/>
        <color theme="1"/>
        <rFont val="Times New Roman"/>
        <family val="1"/>
      </rPr>
      <t>1</t>
    </r>
  </si>
  <si>
    <t>L 0ppm</t>
  </si>
  <si>
    <r>
      <t>T</t>
    </r>
    <r>
      <rPr>
        <vertAlign val="subscript"/>
        <sz val="11"/>
        <color theme="1"/>
        <rFont val="Times New Roman"/>
        <family val="1"/>
      </rPr>
      <t>2</t>
    </r>
  </si>
  <si>
    <t>S 0ppm</t>
  </si>
  <si>
    <r>
      <t>T</t>
    </r>
    <r>
      <rPr>
        <vertAlign val="subscript"/>
        <sz val="11"/>
        <color theme="1"/>
        <rFont val="Times New Roman"/>
        <family val="1"/>
      </rPr>
      <t>3</t>
    </r>
  </si>
  <si>
    <t>M 0ppm</t>
  </si>
  <si>
    <t>0 ppm</t>
  </si>
  <si>
    <t>0.03 ppm</t>
  </si>
  <si>
    <t>0.06 ppm</t>
  </si>
  <si>
    <t>0.09 ppm</t>
  </si>
  <si>
    <r>
      <t>T</t>
    </r>
    <r>
      <rPr>
        <vertAlign val="subscript"/>
        <sz val="11"/>
        <color theme="1"/>
        <rFont val="Times New Roman"/>
        <family val="1"/>
      </rPr>
      <t>4</t>
    </r>
  </si>
  <si>
    <t>L 0.03ppm</t>
  </si>
  <si>
    <t>Lettuce</t>
  </si>
  <si>
    <r>
      <t>T</t>
    </r>
    <r>
      <rPr>
        <vertAlign val="subscript"/>
        <sz val="11"/>
        <color theme="1"/>
        <rFont val="Times New Roman"/>
        <family val="1"/>
      </rPr>
      <t>5</t>
    </r>
  </si>
  <si>
    <t>S 0.03ppm</t>
  </si>
  <si>
    <t>Spinach</t>
  </si>
  <si>
    <r>
      <t>T</t>
    </r>
    <r>
      <rPr>
        <vertAlign val="subscript"/>
        <sz val="11"/>
        <color theme="1"/>
        <rFont val="Times New Roman"/>
        <family val="1"/>
      </rPr>
      <t>6</t>
    </r>
  </si>
  <si>
    <t>M 0.03ppm</t>
  </si>
  <si>
    <t>Methi</t>
  </si>
  <si>
    <r>
      <t>T</t>
    </r>
    <r>
      <rPr>
        <vertAlign val="subscript"/>
        <sz val="11"/>
        <color theme="1"/>
        <rFont val="Times New Roman"/>
        <family val="1"/>
      </rPr>
      <t>7</t>
    </r>
  </si>
  <si>
    <t>L 0.06ppm</t>
  </si>
  <si>
    <r>
      <t>T</t>
    </r>
    <r>
      <rPr>
        <vertAlign val="subscript"/>
        <sz val="11"/>
        <color theme="1"/>
        <rFont val="Times New Roman"/>
        <family val="1"/>
      </rPr>
      <t>8</t>
    </r>
  </si>
  <si>
    <t>S 0.06ppm</t>
  </si>
  <si>
    <r>
      <t>T</t>
    </r>
    <r>
      <rPr>
        <vertAlign val="subscript"/>
        <sz val="11"/>
        <color theme="1"/>
        <rFont val="Times New Roman"/>
        <family val="1"/>
      </rPr>
      <t>9</t>
    </r>
  </si>
  <si>
    <t>M 0.06ppm</t>
  </si>
  <si>
    <r>
      <t>T</t>
    </r>
    <r>
      <rPr>
        <vertAlign val="subscript"/>
        <sz val="11"/>
        <color theme="1"/>
        <rFont val="Times New Roman"/>
        <family val="1"/>
      </rPr>
      <t>10</t>
    </r>
  </si>
  <si>
    <t>L 0.09ppm</t>
  </si>
  <si>
    <r>
      <t>T</t>
    </r>
    <r>
      <rPr>
        <vertAlign val="subscript"/>
        <sz val="11"/>
        <color theme="1"/>
        <rFont val="Times New Roman"/>
        <family val="1"/>
      </rPr>
      <t>11</t>
    </r>
  </si>
  <si>
    <t>S 0.09ppm</t>
  </si>
  <si>
    <r>
      <t>T</t>
    </r>
    <r>
      <rPr>
        <vertAlign val="subscript"/>
        <sz val="11"/>
        <color theme="1"/>
        <rFont val="Times New Roman"/>
        <family val="1"/>
      </rPr>
      <t>12</t>
    </r>
  </si>
  <si>
    <t>M 0.09ppm</t>
  </si>
  <si>
    <t>Number of leaves</t>
  </si>
  <si>
    <t>No. of leaves</t>
  </si>
  <si>
    <t>Dry weight</t>
  </si>
  <si>
    <t>mg</t>
  </si>
  <si>
    <t xml:space="preserve">DTPA Cd </t>
  </si>
  <si>
    <t>L 0 ppm</t>
  </si>
  <si>
    <t>L 0.03 ppm</t>
  </si>
  <si>
    <t>L 0.06 ppm</t>
  </si>
  <si>
    <t>L 0.09 ppm</t>
  </si>
  <si>
    <t>S 0 ppm</t>
  </si>
  <si>
    <t>S 0.03 ppm</t>
  </si>
  <si>
    <t>S 0.06 ppm</t>
  </si>
  <si>
    <t>S 0.09 ppm</t>
  </si>
  <si>
    <t>M 0 ppm</t>
  </si>
  <si>
    <t>M 0.03 ppm</t>
  </si>
  <si>
    <t>M 0.06 ppm</t>
  </si>
  <si>
    <t>M 0.09 ppm</t>
  </si>
  <si>
    <t>XXX</t>
  </si>
  <si>
    <t xml:space="preserve">Total soil Cd </t>
  </si>
  <si>
    <t xml:space="preserve">Shoot Cd </t>
  </si>
  <si>
    <t xml:space="preserve">Root Cd </t>
  </si>
  <si>
    <t>P values</t>
  </si>
  <si>
    <t>SOIL</t>
  </si>
  <si>
    <t>Dry weight (mg)</t>
  </si>
  <si>
    <t>Soil</t>
  </si>
  <si>
    <r>
      <t xml:space="preserve">DIM children </t>
    </r>
    <r>
      <rPr>
        <sz val="11"/>
        <color theme="1"/>
        <rFont val="Meiryo"/>
        <family val="2"/>
        <charset val="128"/>
      </rPr>
      <t>µ</t>
    </r>
    <r>
      <rPr>
        <sz val="11"/>
        <color theme="1"/>
        <rFont val="Aptos Narrow"/>
        <family val="2"/>
        <scheme val="minor"/>
      </rPr>
      <t>g/kg/day</t>
    </r>
  </si>
  <si>
    <r>
      <t xml:space="preserve">DIM adults </t>
    </r>
    <r>
      <rPr>
        <sz val="11"/>
        <color theme="1"/>
        <rFont val="Meiryo"/>
        <family val="2"/>
        <charset val="128"/>
      </rPr>
      <t>µ</t>
    </r>
    <r>
      <rPr>
        <sz val="11"/>
        <color theme="1"/>
        <rFont val="Aptos Narrow"/>
        <family val="2"/>
        <scheme val="minor"/>
      </rPr>
      <t>g/kg/day</t>
    </r>
  </si>
  <si>
    <t>DIM children mg/kg/day</t>
  </si>
  <si>
    <t>DIM adults mg/kg/day</t>
  </si>
  <si>
    <t>Body weight</t>
  </si>
  <si>
    <t>D intake (kg/person/day)</t>
  </si>
  <si>
    <t>C factor</t>
  </si>
  <si>
    <t>C3</t>
  </si>
  <si>
    <t>C2</t>
  </si>
  <si>
    <t>C1</t>
  </si>
  <si>
    <t>Children</t>
  </si>
  <si>
    <t>Adults</t>
  </si>
  <si>
    <t>S</t>
  </si>
  <si>
    <t>Sig.</t>
  </si>
  <si>
    <t>CD (0.05)</t>
  </si>
  <si>
    <t>SEm</t>
  </si>
  <si>
    <t>PxC</t>
  </si>
  <si>
    <t>C</t>
  </si>
  <si>
    <t>P</t>
  </si>
  <si>
    <t>Total soil Cd</t>
  </si>
  <si>
    <t>Root Cd</t>
  </si>
  <si>
    <t>Shoot Cd</t>
  </si>
  <si>
    <t>Shoot Bioconcentration factor</t>
  </si>
  <si>
    <t>Root Bioconcentration factor</t>
  </si>
  <si>
    <t>Root to shoot Translocation</t>
  </si>
  <si>
    <t>Root to Shoot Translocation factor</t>
  </si>
  <si>
    <t>cm</t>
  </si>
  <si>
    <t>Plant height (cm)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</si>
</sst>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0.0"/>
    <numFmt numFmtId="165" formatCode="0.000"/>
    <numFmt numFmtId="166" formatCode="0.000000%"/>
    <numFmt numFmtId="167" formatCode="0.0000"/>
    <numFmt numFmtId="168" formatCode="0.00000"/>
    <numFmt numFmtId="169" formatCode="0.000000E+00"/>
    <numFmt numFmtId="170" formatCode="0.0000E+00"/>
  </numFmts>
  <fonts count="1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color theme="1"/>
      <name val="Times New Roman"/>
      <family val="1"/>
    </font>
    <font>
      <vertAlign val="subscript"/>
      <sz val="11"/>
      <color theme="1"/>
      <name val="Times New Roman"/>
      <family val="1"/>
    </font>
    <font>
      <sz val="11"/>
      <color rgb="FF000000"/>
      <name val="Aptos Narrow"/>
      <family val="2"/>
      <scheme val="minor"/>
    </font>
    <font>
      <b/>
      <sz val="11"/>
      <color theme="1"/>
      <name val="Times New Roman"/>
      <family val="1"/>
    </font>
    <font>
      <i/>
      <sz val="11"/>
      <color theme="1"/>
      <name val="Aptos Narrow"/>
      <family val="2"/>
      <scheme val="minor"/>
    </font>
    <font>
      <sz val="11"/>
      <color theme="1"/>
      <name val="Meiryo"/>
      <family val="2"/>
      <charset val="128"/>
    </font>
    <font>
      <b/>
      <sz val="11"/>
      <color theme="0"/>
      <name val="Times New Roman"/>
      <family val="1"/>
    </font>
    <font>
      <b/>
      <sz val="12"/>
      <color theme="0"/>
      <name val="Times New Roman"/>
      <family val="1"/>
    </font>
    <font>
      <b/>
      <sz val="12"/>
      <color theme="1"/>
      <name val="Times New Roman"/>
      <family val="1"/>
    </font>
    <font>
      <sz val="11"/>
      <color theme="0"/>
      <name val="Times New Roman"/>
      <family val="1"/>
    </font>
  </fonts>
  <fills count="1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6">
    <xf numFmtId="0" fontId="0" fillId="0" borderId="0" xfId="0"/>
    <xf numFmtId="0" fontId="3" fillId="2" borderId="0" xfId="0" applyFont="1" applyFill="1" applyAlignment="1">
      <alignment horizontal="center"/>
    </xf>
    <xf numFmtId="0" fontId="3" fillId="0" borderId="0" xfId="0" applyFont="1"/>
    <xf numFmtId="0" fontId="3" fillId="3" borderId="0" xfId="0" applyFont="1" applyFill="1" applyAlignment="1">
      <alignment horizontal="center"/>
    </xf>
    <xf numFmtId="0" fontId="2" fillId="4" borderId="0" xfId="0" applyFont="1" applyFill="1"/>
    <xf numFmtId="0" fontId="2" fillId="4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0" fillId="5" borderId="0" xfId="0" applyFill="1" applyAlignment="1">
      <alignment horizontal="center" vertical="center"/>
    </xf>
    <xf numFmtId="0" fontId="2" fillId="4" borderId="0" xfId="0" applyFont="1" applyFill="1" applyAlignment="1">
      <alignment vertical="center"/>
    </xf>
    <xf numFmtId="0" fontId="2" fillId="6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164" fontId="7" fillId="0" borderId="0" xfId="0" applyNumberFormat="1" applyFont="1" applyAlignment="1">
      <alignment horizontal="right" vertical="center"/>
    </xf>
    <xf numFmtId="2" fontId="3" fillId="0" borderId="0" xfId="0" applyNumberFormat="1" applyFont="1"/>
    <xf numFmtId="2" fontId="0" fillId="0" borderId="0" xfId="0" applyNumberFormat="1" applyAlignment="1">
      <alignment horizontal="center"/>
    </xf>
    <xf numFmtId="0" fontId="5" fillId="0" borderId="0" xfId="0" applyFont="1" applyAlignment="1">
      <alignment horizontal="left" vertical="center" wrapText="1"/>
    </xf>
    <xf numFmtId="2" fontId="0" fillId="0" borderId="0" xfId="0" applyNumberFormat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0" fontId="3" fillId="3" borderId="0" xfId="0" applyFont="1" applyFill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164" fontId="7" fillId="0" borderId="0" xfId="0" applyNumberFormat="1" applyFont="1" applyAlignment="1">
      <alignment horizontal="right" vertical="center" wrapText="1"/>
    </xf>
    <xf numFmtId="0" fontId="7" fillId="0" borderId="0" xfId="0" applyFont="1" applyAlignment="1">
      <alignment horizontal="right" vertical="center"/>
    </xf>
    <xf numFmtId="164" fontId="3" fillId="0" borderId="0" xfId="0" applyNumberFormat="1" applyFont="1"/>
    <xf numFmtId="164" fontId="0" fillId="0" borderId="0" xfId="0" applyNumberForma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164" fontId="0" fillId="0" borderId="0" xfId="0" applyNumberFormat="1"/>
    <xf numFmtId="0" fontId="0" fillId="5" borderId="0" xfId="0" applyFill="1" applyAlignment="1">
      <alignment horizontal="center" wrapText="1"/>
    </xf>
    <xf numFmtId="0" fontId="2" fillId="4" borderId="0" xfId="0" applyFont="1" applyFill="1" applyAlignment="1">
      <alignment wrapText="1"/>
    </xf>
    <xf numFmtId="0" fontId="2" fillId="6" borderId="0" xfId="0" applyFont="1" applyFill="1" applyAlignment="1">
      <alignment horizontal="center" wrapText="1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165" fontId="0" fillId="0" borderId="0" xfId="0" applyNumberFormat="1" applyAlignment="1">
      <alignment horizontal="center" vertical="center" wrapText="1"/>
    </xf>
    <xf numFmtId="165" fontId="3" fillId="0" borderId="0" xfId="0" applyNumberFormat="1" applyFont="1" applyAlignment="1">
      <alignment horizontal="center" vertical="center" wrapText="1"/>
    </xf>
    <xf numFmtId="165" fontId="0" fillId="0" borderId="0" xfId="0" applyNumberFormat="1" applyAlignment="1">
      <alignment horizontal="center" wrapText="1"/>
    </xf>
    <xf numFmtId="0" fontId="0" fillId="7" borderId="0" xfId="0" applyFill="1" applyAlignment="1">
      <alignment horizontal="center"/>
    </xf>
    <xf numFmtId="0" fontId="0" fillId="7" borderId="0" xfId="0" applyFill="1"/>
    <xf numFmtId="0" fontId="4" fillId="0" borderId="0" xfId="0" applyFont="1" applyAlignment="1">
      <alignment horizontal="center"/>
    </xf>
    <xf numFmtId="0" fontId="0" fillId="7" borderId="0" xfId="0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/>
    </xf>
    <xf numFmtId="164" fontId="8" fillId="0" borderId="0" xfId="0" applyNumberFormat="1" applyFont="1" applyAlignment="1">
      <alignment horizontal="center" vertical="center"/>
    </xf>
    <xf numFmtId="165" fontId="5" fillId="0" borderId="1" xfId="0" applyNumberFormat="1" applyFont="1" applyBorder="1" applyAlignment="1">
      <alignment horizontal="center" vertical="center"/>
    </xf>
    <xf numFmtId="165" fontId="5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0" fillId="8" borderId="0" xfId="0" applyFill="1" applyAlignment="1">
      <alignment horizontal="center"/>
    </xf>
    <xf numFmtId="0" fontId="0" fillId="8" borderId="0" xfId="0" applyFill="1"/>
    <xf numFmtId="0" fontId="0" fillId="0" borderId="0" xfId="0" applyAlignment="1">
      <alignment horizontal="center"/>
    </xf>
    <xf numFmtId="0" fontId="0" fillId="9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10" borderId="0" xfId="0" applyFill="1" applyAlignment="1">
      <alignment horizontal="center"/>
    </xf>
    <xf numFmtId="0" fontId="0" fillId="10" borderId="0" xfId="0" applyFill="1"/>
    <xf numFmtId="0" fontId="0" fillId="10" borderId="0" xfId="0" applyFill="1" applyAlignment="1">
      <alignment horizontal="center" vertical="center"/>
    </xf>
    <xf numFmtId="166" fontId="0" fillId="0" borderId="0" xfId="1" applyNumberFormat="1" applyFont="1" applyFill="1" applyBorder="1" applyAlignment="1">
      <alignment horizontal="center"/>
    </xf>
    <xf numFmtId="0" fontId="0" fillId="0" borderId="0" xfId="0" applyAlignment="1">
      <alignment horizontal="center" vertical="center" wrapText="1"/>
    </xf>
    <xf numFmtId="167" fontId="3" fillId="0" borderId="0" xfId="0" applyNumberFormat="1" applyFont="1" applyAlignment="1">
      <alignment horizontal="center" vertical="center" wrapText="1"/>
    </xf>
    <xf numFmtId="168" fontId="0" fillId="0" borderId="0" xfId="0" applyNumberFormat="1" applyAlignment="1">
      <alignment horizontal="center" wrapText="1"/>
    </xf>
    <xf numFmtId="167" fontId="0" fillId="0" borderId="0" xfId="0" applyNumberFormat="1" applyAlignment="1">
      <alignment horizontal="center" vertical="center" wrapText="1"/>
    </xf>
    <xf numFmtId="0" fontId="0" fillId="5" borderId="0" xfId="0" applyFill="1" applyAlignment="1">
      <alignment horizontal="center"/>
    </xf>
    <xf numFmtId="0" fontId="2" fillId="6" borderId="0" xfId="0" applyFont="1" applyFill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167" fontId="0" fillId="0" borderId="0" xfId="0" applyNumberFormat="1" applyAlignment="1">
      <alignment horizontal="center" vertical="center"/>
    </xf>
    <xf numFmtId="167" fontId="3" fillId="0" borderId="0" xfId="0" applyNumberFormat="1" applyFont="1" applyAlignment="1">
      <alignment horizontal="center" vertical="center"/>
    </xf>
    <xf numFmtId="168" fontId="0" fillId="0" borderId="0" xfId="0" applyNumberFormat="1" applyAlignment="1">
      <alignment horizontal="center"/>
    </xf>
    <xf numFmtId="165" fontId="3" fillId="0" borderId="0" xfId="0" applyNumberFormat="1" applyFont="1" applyAlignment="1">
      <alignment horizontal="center" vertical="center"/>
    </xf>
    <xf numFmtId="165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3" fillId="3" borderId="0" xfId="0" applyFont="1" applyFill="1"/>
    <xf numFmtId="0" fontId="3" fillId="0" borderId="0" xfId="0" applyFont="1" applyAlignment="1">
      <alignment horizontal="center"/>
    </xf>
    <xf numFmtId="2" fontId="0" fillId="0" borderId="0" xfId="0" applyNumberFormat="1"/>
    <xf numFmtId="0" fontId="2" fillId="0" borderId="0" xfId="0" applyFont="1"/>
    <xf numFmtId="0" fontId="0" fillId="2" borderId="0" xfId="0" applyFill="1"/>
    <xf numFmtId="167" fontId="0" fillId="0" borderId="0" xfId="0" applyNumberFormat="1" applyAlignment="1">
      <alignment horizontal="center"/>
    </xf>
    <xf numFmtId="169" fontId="0" fillId="0" borderId="0" xfId="0" applyNumberFormat="1"/>
    <xf numFmtId="164" fontId="5" fillId="11" borderId="1" xfId="0" applyNumberFormat="1" applyFont="1" applyFill="1" applyBorder="1" applyAlignment="1">
      <alignment horizontal="center"/>
    </xf>
    <xf numFmtId="0" fontId="5" fillId="11" borderId="1" xfId="0" applyFont="1" applyFill="1" applyBorder="1" applyAlignment="1">
      <alignment horizontal="center"/>
    </xf>
    <xf numFmtId="0" fontId="8" fillId="0" borderId="1" xfId="0" applyFont="1" applyBorder="1" applyAlignment="1">
      <alignment horizontal="center"/>
    </xf>
    <xf numFmtId="164" fontId="5" fillId="0" borderId="0" xfId="0" applyNumberFormat="1" applyFont="1" applyAlignment="1">
      <alignment horizontal="center" vertical="center"/>
    </xf>
    <xf numFmtId="167" fontId="5" fillId="0" borderId="1" xfId="0" applyNumberFormat="1" applyFont="1" applyBorder="1" applyAlignment="1">
      <alignment horizontal="center" vertical="center"/>
    </xf>
    <xf numFmtId="164" fontId="11" fillId="5" borderId="1" xfId="0" applyNumberFormat="1" applyFont="1" applyFill="1" applyBorder="1" applyAlignment="1">
      <alignment horizontal="center" vertical="center"/>
    </xf>
    <xf numFmtId="0" fontId="11" fillId="5" borderId="1" xfId="0" applyFont="1" applyFill="1" applyBorder="1" applyAlignment="1">
      <alignment horizontal="center" vertical="center"/>
    </xf>
    <xf numFmtId="0" fontId="12" fillId="12" borderId="2" xfId="0" applyFont="1" applyFill="1" applyBorder="1" applyAlignment="1">
      <alignment horizontal="center"/>
    </xf>
    <xf numFmtId="0" fontId="13" fillId="12" borderId="0" xfId="0" applyFont="1" applyFill="1"/>
    <xf numFmtId="170" fontId="0" fillId="0" borderId="0" xfId="0" applyNumberFormat="1"/>
    <xf numFmtId="0" fontId="14" fillId="12" borderId="2" xfId="0" applyFont="1" applyFill="1" applyBorder="1" applyAlignment="1">
      <alignment horizontal="center"/>
    </xf>
    <xf numFmtId="0" fontId="14" fillId="12" borderId="0" xfId="0" applyFont="1" applyFill="1"/>
    <xf numFmtId="0" fontId="0" fillId="2" borderId="0" xfId="0" applyFill="1" applyAlignment="1">
      <alignment vertical="top" wrapText="1"/>
    </xf>
    <xf numFmtId="0" fontId="0" fillId="2" borderId="0" xfId="0" applyFill="1" applyAlignment="1">
      <alignment horizontal="left" vertical="top" wrapText="1"/>
    </xf>
    <xf numFmtId="0" fontId="0" fillId="2" borderId="0" xfId="0" applyFill="1" applyAlignment="1">
      <alignment wrapText="1"/>
    </xf>
    <xf numFmtId="0" fontId="0" fillId="0" borderId="0" xfId="0" applyAlignment="1"/>
    <xf numFmtId="0" fontId="0" fillId="13" borderId="0" xfId="0" applyFill="1"/>
    <xf numFmtId="0" fontId="8" fillId="2" borderId="0" xfId="0" applyFont="1" applyFill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Hydroponics!$AO$11</c:f>
              <c:strCache>
                <c:ptCount val="1"/>
                <c:pt idx="0">
                  <c:v>0 ppm</c:v>
                </c:pt>
              </c:strCache>
            </c:strRef>
          </c:tx>
          <c:spPr>
            <a:solidFill>
              <a:schemeClr val="accent4">
                <a:shade val="58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errBars>
            <c:errBarType val="both"/>
            <c:errValType val="cust"/>
            <c:noEndCap val="0"/>
            <c:plus>
              <c:numRef>
                <c:f>Hydroponics!$AK$9:$AK$11</c:f>
                <c:numCache>
                  <c:formatCode>General</c:formatCode>
                  <c:ptCount val="3"/>
                  <c:pt idx="0">
                    <c:v>1.4709180806557487</c:v>
                  </c:pt>
                  <c:pt idx="1">
                    <c:v>0.79002109676472243</c:v>
                  </c:pt>
                  <c:pt idx="2">
                    <c:v>1.1027843548642364</c:v>
                  </c:pt>
                </c:numCache>
              </c:numRef>
            </c:plus>
            <c:minus>
              <c:numRef>
                <c:f>Hydroponics!$AK$9:$AK$11</c:f>
                <c:numCache>
                  <c:formatCode>General</c:formatCode>
                  <c:ptCount val="3"/>
                  <c:pt idx="0">
                    <c:v>1.4709180806557487</c:v>
                  </c:pt>
                  <c:pt idx="1">
                    <c:v>0.79002109676472243</c:v>
                  </c:pt>
                  <c:pt idx="2">
                    <c:v>1.1027843548642364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Hydroponics!$AN$12:$AN$14</c:f>
              <c:strCache>
                <c:ptCount val="3"/>
                <c:pt idx="0">
                  <c:v>Lettuce</c:v>
                </c:pt>
                <c:pt idx="1">
                  <c:v>Spinach</c:v>
                </c:pt>
                <c:pt idx="2">
                  <c:v>Methi</c:v>
                </c:pt>
              </c:strCache>
            </c:strRef>
          </c:cat>
          <c:val>
            <c:numRef>
              <c:f>Hydroponics!$AO$12:$AO$14</c:f>
              <c:numCache>
                <c:formatCode>0.00</c:formatCode>
                <c:ptCount val="3"/>
                <c:pt idx="0">
                  <c:v>21.92</c:v>
                </c:pt>
                <c:pt idx="1">
                  <c:v>19.053333333333338</c:v>
                </c:pt>
                <c:pt idx="2">
                  <c:v>19.833333333333332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94-40BD-BCC0-BCF52ED18192}"/>
            </c:ext>
          </c:extLst>
        </c:ser>
        <c:ser>
          <c:idx val="1"/>
          <c:order val="1"/>
          <c:tx>
            <c:strRef>
              <c:f>Hydroponics!$AP$11</c:f>
              <c:strCache>
                <c:ptCount val="1"/>
                <c:pt idx="0">
                  <c:v>0.03 ppm</c:v>
                </c:pt>
              </c:strCache>
            </c:strRef>
          </c:tx>
          <c:spPr>
            <a:solidFill>
              <a:schemeClr val="accent4">
                <a:shade val="8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errBars>
            <c:errBarType val="both"/>
            <c:errValType val="cust"/>
            <c:noEndCap val="0"/>
            <c:plus>
              <c:numRef>
                <c:f>Hydroponics!$AK$12:$AK$14</c:f>
                <c:numCache>
                  <c:formatCode>General</c:formatCode>
                  <c:ptCount val="3"/>
                  <c:pt idx="0">
                    <c:v>0.85049005481153794</c:v>
                  </c:pt>
                  <c:pt idx="1">
                    <c:v>0.89539562950314544</c:v>
                  </c:pt>
                  <c:pt idx="2">
                    <c:v>1.150709925799432</c:v>
                  </c:pt>
                </c:numCache>
              </c:numRef>
            </c:plus>
            <c:minus>
              <c:numRef>
                <c:f>Hydroponics!$AK$12:$AK$14</c:f>
                <c:numCache>
                  <c:formatCode>General</c:formatCode>
                  <c:ptCount val="3"/>
                  <c:pt idx="0">
                    <c:v>0.85049005481153794</c:v>
                  </c:pt>
                  <c:pt idx="1">
                    <c:v>0.89539562950314544</c:v>
                  </c:pt>
                  <c:pt idx="2">
                    <c:v>1.150709925799432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Hydroponics!$AN$12:$AN$14</c:f>
              <c:strCache>
                <c:ptCount val="3"/>
                <c:pt idx="0">
                  <c:v>Lettuce</c:v>
                </c:pt>
                <c:pt idx="1">
                  <c:v>Spinach</c:v>
                </c:pt>
                <c:pt idx="2">
                  <c:v>Methi</c:v>
                </c:pt>
              </c:strCache>
            </c:strRef>
          </c:cat>
          <c:val>
            <c:numRef>
              <c:f>Hydroponics!$AP$12:$AP$14</c:f>
              <c:numCache>
                <c:formatCode>0.00</c:formatCode>
                <c:ptCount val="3"/>
                <c:pt idx="0">
                  <c:v>25.566666666666663</c:v>
                </c:pt>
                <c:pt idx="1">
                  <c:v>22.126666666666665</c:v>
                </c:pt>
                <c:pt idx="2">
                  <c:v>20.973333333333333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B94-40BD-BCC0-BCF52ED18192}"/>
            </c:ext>
          </c:extLst>
        </c:ser>
        <c:ser>
          <c:idx val="2"/>
          <c:order val="2"/>
          <c:tx>
            <c:strRef>
              <c:f>Hydroponics!$AQ$11</c:f>
              <c:strCache>
                <c:ptCount val="1"/>
                <c:pt idx="0">
                  <c:v>0.06 ppm</c:v>
                </c:pt>
              </c:strCache>
            </c:strRef>
          </c:tx>
          <c:spPr>
            <a:solidFill>
              <a:schemeClr val="accent4">
                <a:tint val="8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errBars>
            <c:errBarType val="both"/>
            <c:errValType val="cust"/>
            <c:noEndCap val="0"/>
            <c:plus>
              <c:numRef>
                <c:f>Hydroponics!$AK$15:$AK$17</c:f>
                <c:numCache>
                  <c:formatCode>General</c:formatCode>
                  <c:ptCount val="3"/>
                  <c:pt idx="0">
                    <c:v>1.8304462115378664</c:v>
                  </c:pt>
                  <c:pt idx="1">
                    <c:v>2.0304022589953297</c:v>
                  </c:pt>
                  <c:pt idx="2">
                    <c:v>1.8907141507906464</c:v>
                  </c:pt>
                </c:numCache>
              </c:numRef>
            </c:plus>
            <c:minus>
              <c:numRef>
                <c:f>Hydroponics!$AK$15:$AK$17</c:f>
                <c:numCache>
                  <c:formatCode>General</c:formatCode>
                  <c:ptCount val="3"/>
                  <c:pt idx="0">
                    <c:v>1.8304462115378664</c:v>
                  </c:pt>
                  <c:pt idx="1">
                    <c:v>2.0304022589953297</c:v>
                  </c:pt>
                  <c:pt idx="2">
                    <c:v>1.8907141507906464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Hydroponics!$AN$12:$AN$14</c:f>
              <c:strCache>
                <c:ptCount val="3"/>
                <c:pt idx="0">
                  <c:v>Lettuce</c:v>
                </c:pt>
                <c:pt idx="1">
                  <c:v>Spinach</c:v>
                </c:pt>
                <c:pt idx="2">
                  <c:v>Methi</c:v>
                </c:pt>
              </c:strCache>
            </c:strRef>
          </c:cat>
          <c:val>
            <c:numRef>
              <c:f>Hydroponics!$AQ$12:$AQ$14</c:f>
              <c:numCache>
                <c:formatCode>0.00</c:formatCode>
                <c:ptCount val="3"/>
                <c:pt idx="0">
                  <c:v>25.313333333333333</c:v>
                </c:pt>
                <c:pt idx="1">
                  <c:v>23.213333333333335</c:v>
                </c:pt>
                <c:pt idx="2">
                  <c:v>21.94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B94-40BD-BCC0-BCF52ED18192}"/>
            </c:ext>
          </c:extLst>
        </c:ser>
        <c:ser>
          <c:idx val="3"/>
          <c:order val="3"/>
          <c:tx>
            <c:strRef>
              <c:f>Hydroponics!$AR$11</c:f>
              <c:strCache>
                <c:ptCount val="1"/>
                <c:pt idx="0">
                  <c:v>0.09 ppm</c:v>
                </c:pt>
              </c:strCache>
            </c:strRef>
          </c:tx>
          <c:spPr>
            <a:solidFill>
              <a:schemeClr val="accent4">
                <a:tint val="58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errBars>
            <c:errBarType val="both"/>
            <c:errValType val="cust"/>
            <c:noEndCap val="0"/>
            <c:plus>
              <c:numRef>
                <c:f>Hydroponics!$AK$18:$AK$20</c:f>
                <c:numCache>
                  <c:formatCode>General</c:formatCode>
                  <c:ptCount val="3"/>
                  <c:pt idx="0">
                    <c:v>1.3200505040843453</c:v>
                  </c:pt>
                  <c:pt idx="1">
                    <c:v>1.3355148819837219</c:v>
                  </c:pt>
                  <c:pt idx="2">
                    <c:v>0.63002645447102978</c:v>
                  </c:pt>
                </c:numCache>
              </c:numRef>
            </c:plus>
            <c:minus>
              <c:numRef>
                <c:f>Hydroponics!$AK$18:$AK$20</c:f>
                <c:numCache>
                  <c:formatCode>General</c:formatCode>
                  <c:ptCount val="3"/>
                  <c:pt idx="0">
                    <c:v>1.3200505040843453</c:v>
                  </c:pt>
                  <c:pt idx="1">
                    <c:v>1.3355148819837219</c:v>
                  </c:pt>
                  <c:pt idx="2">
                    <c:v>0.63002645447102978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Hydroponics!$AN$12:$AN$14</c:f>
              <c:strCache>
                <c:ptCount val="3"/>
                <c:pt idx="0">
                  <c:v>Lettuce</c:v>
                </c:pt>
                <c:pt idx="1">
                  <c:v>Spinach</c:v>
                </c:pt>
                <c:pt idx="2">
                  <c:v>Methi</c:v>
                </c:pt>
              </c:strCache>
            </c:strRef>
          </c:cat>
          <c:val>
            <c:numRef>
              <c:f>Hydroponics!$AR$12:$AR$14</c:f>
              <c:numCache>
                <c:formatCode>0.00</c:formatCode>
                <c:ptCount val="3"/>
                <c:pt idx="0">
                  <c:v>24.506666666666671</c:v>
                </c:pt>
                <c:pt idx="1">
                  <c:v>24.5</c:v>
                </c:pt>
                <c:pt idx="2">
                  <c:v>21.033333333333335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B94-40BD-BCC0-BCF52ED1819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axId val="68993264"/>
        <c:axId val="68994224"/>
      </c:barChart>
      <c:catAx>
        <c:axId val="68993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68994224"/>
        <c:crosses val="autoZero"/>
        <c:auto val="1"/>
        <c:lblAlgn val="ctr"/>
        <c:lblOffset val="100"/>
        <c:noMultiLvlLbl val="0"/>
      </c:catAx>
      <c:valAx>
        <c:axId val="68994224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IN"/>
                  <a:t>Plant height (cm)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689932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ysClr val="windowText" lastClr="000000"/>
                </a:solidFill>
                <a:latin typeface="Copperplate Gothic Bold" panose="020E0705020206020404" pitchFamily="34" charset="0"/>
                <a:ea typeface="+mn-ea"/>
                <a:cs typeface="+mn-cs"/>
              </a:defRPr>
            </a:pPr>
            <a:r>
              <a:rPr lang="en-IN" sz="1400">
                <a:latin typeface="Times New Roman" panose="02020603050405020304" pitchFamily="18" charset="0"/>
                <a:cs typeface="Times New Roman" panose="02020603050405020304" pitchFamily="18" charset="0"/>
              </a:rPr>
              <a:t>30DAt soil:</a:t>
            </a:r>
            <a:r>
              <a:rPr lang="en-IN" sz="1400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 </a:t>
            </a:r>
            <a:r>
              <a:rPr lang="en-IN" sz="1400">
                <a:latin typeface="Times New Roman" panose="02020603050405020304" pitchFamily="18" charset="0"/>
                <a:cs typeface="Times New Roman" panose="02020603050405020304" pitchFamily="18" charset="0"/>
              </a:rPr>
              <a:t>Dry weight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ysClr val="windowText" lastClr="000000"/>
              </a:solidFill>
              <a:latin typeface="Copperplate Gothic Bold" panose="020E0705020206020404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Soil!$AN$44</c:f>
              <c:strCache>
                <c:ptCount val="1"/>
                <c:pt idx="0">
                  <c:v>Lettuce</c:v>
                </c:pt>
              </c:strCache>
            </c:strRef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2"/>
              </a:solidFill>
              <a:ln w="9525">
                <a:solidFill>
                  <a:schemeClr val="accent2"/>
                </a:solidFill>
                <a:round/>
              </a:ln>
              <a:effectLst/>
            </c:spPr>
          </c:marker>
          <c:errBars>
            <c:errDir val="y"/>
            <c:errBarType val="both"/>
            <c:errValType val="stdErr"/>
            <c:noEndCap val="0"/>
            <c:spPr>
              <a:noFill/>
              <a:ln w="9525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Soil!$AO$11:$AR$11</c:f>
              <c:strCache>
                <c:ptCount val="4"/>
                <c:pt idx="0">
                  <c:v>0 ppm</c:v>
                </c:pt>
                <c:pt idx="1">
                  <c:v>0.03 ppm</c:v>
                </c:pt>
                <c:pt idx="2">
                  <c:v>0.06 ppm</c:v>
                </c:pt>
                <c:pt idx="3">
                  <c:v>0.09 ppm</c:v>
                </c:pt>
              </c:strCache>
            </c:strRef>
          </c:cat>
          <c:val>
            <c:numRef>
              <c:f>Soil!$AO$44:$AR$44</c:f>
              <c:numCache>
                <c:formatCode>0.00</c:formatCode>
                <c:ptCount val="4"/>
                <c:pt idx="0">
                  <c:v>496.50666666666666</c:v>
                </c:pt>
                <c:pt idx="1">
                  <c:v>527.98</c:v>
                </c:pt>
                <c:pt idx="2">
                  <c:v>535.52666666666664</c:v>
                </c:pt>
                <c:pt idx="3">
                  <c:v>508.32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DB-4BF6-9E19-954B800597A7}"/>
            </c:ext>
          </c:extLst>
        </c:ser>
        <c:ser>
          <c:idx val="1"/>
          <c:order val="1"/>
          <c:tx>
            <c:strRef>
              <c:f>Soil!$AN$45</c:f>
              <c:strCache>
                <c:ptCount val="1"/>
                <c:pt idx="0">
                  <c:v>Spinach</c:v>
                </c:pt>
              </c:strCache>
            </c:strRef>
          </c:tx>
          <c:spPr>
            <a:ln w="22225" cap="rnd">
              <a:solidFill>
                <a:schemeClr val="accent4"/>
              </a:solidFill>
              <a:round/>
            </a:ln>
            <a:effectLst/>
          </c:spPr>
          <c:marker>
            <c:symbol val="square"/>
            <c:size val="6"/>
            <c:spPr>
              <a:solidFill>
                <a:schemeClr val="accent4"/>
              </a:solidFill>
              <a:ln w="9525">
                <a:solidFill>
                  <a:schemeClr val="accent4"/>
                </a:solidFill>
                <a:round/>
              </a:ln>
              <a:effectLst/>
            </c:spPr>
          </c:marker>
          <c:errBars>
            <c:errDir val="y"/>
            <c:errBarType val="both"/>
            <c:errValType val="stdErr"/>
            <c:noEndCap val="0"/>
            <c:spPr>
              <a:noFill/>
              <a:ln w="9525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Soil!$AO$11:$AR$11</c:f>
              <c:strCache>
                <c:ptCount val="4"/>
                <c:pt idx="0">
                  <c:v>0 ppm</c:v>
                </c:pt>
                <c:pt idx="1">
                  <c:v>0.03 ppm</c:v>
                </c:pt>
                <c:pt idx="2">
                  <c:v>0.06 ppm</c:v>
                </c:pt>
                <c:pt idx="3">
                  <c:v>0.09 ppm</c:v>
                </c:pt>
              </c:strCache>
            </c:strRef>
          </c:cat>
          <c:val>
            <c:numRef>
              <c:f>Soil!$AO$45:$AR$45</c:f>
              <c:numCache>
                <c:formatCode>0.00</c:formatCode>
                <c:ptCount val="4"/>
                <c:pt idx="0">
                  <c:v>455.89333333333343</c:v>
                </c:pt>
                <c:pt idx="1">
                  <c:v>466.99333333333334</c:v>
                </c:pt>
                <c:pt idx="2">
                  <c:v>491.85999999999996</c:v>
                </c:pt>
                <c:pt idx="3">
                  <c:v>487.5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DB-4BF6-9E19-954B800597A7}"/>
            </c:ext>
          </c:extLst>
        </c:ser>
        <c:ser>
          <c:idx val="2"/>
          <c:order val="2"/>
          <c:tx>
            <c:strRef>
              <c:f>Soil!$AN$46</c:f>
              <c:strCache>
                <c:ptCount val="1"/>
                <c:pt idx="0">
                  <c:v>Methi</c:v>
                </c:pt>
              </c:strCache>
            </c:strRef>
          </c:tx>
          <c:spPr>
            <a:ln w="22225" cap="rnd">
              <a:solidFill>
                <a:schemeClr val="accent6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accent6"/>
              </a:solidFill>
              <a:ln w="9525">
                <a:solidFill>
                  <a:schemeClr val="accent6"/>
                </a:solidFill>
                <a:round/>
              </a:ln>
              <a:effectLst/>
            </c:spPr>
          </c:marker>
          <c:errBars>
            <c:errDir val="y"/>
            <c:errBarType val="both"/>
            <c:errValType val="stdErr"/>
            <c:noEndCap val="0"/>
            <c:spPr>
              <a:noFill/>
              <a:ln w="9525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Soil!$AO$11:$AR$11</c:f>
              <c:strCache>
                <c:ptCount val="4"/>
                <c:pt idx="0">
                  <c:v>0 ppm</c:v>
                </c:pt>
                <c:pt idx="1">
                  <c:v>0.03 ppm</c:v>
                </c:pt>
                <c:pt idx="2">
                  <c:v>0.06 ppm</c:v>
                </c:pt>
                <c:pt idx="3">
                  <c:v>0.09 ppm</c:v>
                </c:pt>
              </c:strCache>
            </c:strRef>
          </c:cat>
          <c:val>
            <c:numRef>
              <c:f>Soil!$AO$46:$AR$46</c:f>
              <c:numCache>
                <c:formatCode>0.00</c:formatCode>
                <c:ptCount val="4"/>
                <c:pt idx="0">
                  <c:v>466.42</c:v>
                </c:pt>
                <c:pt idx="1">
                  <c:v>500.9199999999999</c:v>
                </c:pt>
                <c:pt idx="2">
                  <c:v>544.62666666666667</c:v>
                </c:pt>
                <c:pt idx="3">
                  <c:v>512.88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7DB-4BF6-9E19-954B800597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3852192"/>
        <c:axId val="363853632"/>
      </c:lineChart>
      <c:catAx>
        <c:axId val="363852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3853632"/>
        <c:crosses val="autoZero"/>
        <c:auto val="1"/>
        <c:lblAlgn val="ctr"/>
        <c:lblOffset val="100"/>
        <c:noMultiLvlLbl val="0"/>
      </c:catAx>
      <c:valAx>
        <c:axId val="363853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700" b="0" i="0" u="none" strike="noStrike" kern="1200" cap="all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IN" sz="700" b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dry weight (mg)</a:t>
                </a:r>
                <a:endParaRPr lang="en-IN" sz="700" b="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700" b="0" i="0" u="none" strike="noStrike" kern="1200" cap="all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IN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3852192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>
            <a:solidFill>
              <a:schemeClr val="tx1">
                <a:lumMod val="15000"/>
                <a:lumOff val="85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Soil!$AO$11</c:f>
              <c:strCache>
                <c:ptCount val="1"/>
                <c:pt idx="0">
                  <c:v>0 ppm</c:v>
                </c:pt>
              </c:strCache>
            </c:strRef>
          </c:tx>
          <c:spPr>
            <a:solidFill>
              <a:schemeClr val="accent2">
                <a:shade val="58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2.629192734319039E-3"/>
                  <c:y val="-1.65903933131571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519-4EA4-BC3A-B0523F56FBDB}"/>
                </c:ext>
              </c:extLst>
            </c:dLbl>
            <c:dLbl>
              <c:idx val="1"/>
              <c:layout>
                <c:manualLayout>
                  <c:x val="0"/>
                  <c:y val="-8.295196656578570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519-4EA4-BC3A-B0523F56FBDB}"/>
                </c:ext>
              </c:extLst>
            </c:dLbl>
            <c:dLbl>
              <c:idx val="2"/>
              <c:layout>
                <c:manualLayout>
                  <c:x val="-2.629192734319039E-3"/>
                  <c:y val="-1.24427949848678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519-4EA4-BC3A-B0523F56FBD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errBars>
            <c:errBarType val="both"/>
            <c:errValType val="cust"/>
            <c:noEndCap val="0"/>
            <c:plus>
              <c:numRef>
                <c:f>Soil!$AK$9:$AK$11</c:f>
                <c:numCache>
                  <c:formatCode>General</c:formatCode>
                  <c:ptCount val="3"/>
                  <c:pt idx="0">
                    <c:v>0.83018070322069226</c:v>
                  </c:pt>
                  <c:pt idx="1">
                    <c:v>0.9018499505645774</c:v>
                  </c:pt>
                  <c:pt idx="2">
                    <c:v>1.2226746637324808</c:v>
                  </c:pt>
                </c:numCache>
              </c:numRef>
            </c:plus>
            <c:minus>
              <c:numRef>
                <c:f>Soil!$AK$9:$AK$11</c:f>
                <c:numCache>
                  <c:formatCode>General</c:formatCode>
                  <c:ptCount val="3"/>
                  <c:pt idx="0">
                    <c:v>0.83018070322069226</c:v>
                  </c:pt>
                  <c:pt idx="1">
                    <c:v>0.9018499505645774</c:v>
                  </c:pt>
                  <c:pt idx="2">
                    <c:v>1.2226746637324808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Soil!$AN$12:$AN$14</c:f>
              <c:strCache>
                <c:ptCount val="3"/>
                <c:pt idx="0">
                  <c:v>Lettuce</c:v>
                </c:pt>
                <c:pt idx="1">
                  <c:v>Spinach</c:v>
                </c:pt>
                <c:pt idx="2">
                  <c:v>Methi</c:v>
                </c:pt>
              </c:strCache>
            </c:strRef>
          </c:cat>
          <c:val>
            <c:numRef>
              <c:f>Soil!$AO$12:$AO$14</c:f>
              <c:numCache>
                <c:formatCode>0.00</c:formatCode>
                <c:ptCount val="3"/>
                <c:pt idx="0">
                  <c:v>20.680000000000003</c:v>
                </c:pt>
                <c:pt idx="1">
                  <c:v>17.853333333333335</c:v>
                </c:pt>
                <c:pt idx="2">
                  <c:v>20.346666666666668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519-4EA4-BC3A-B0523F56FBDB}"/>
            </c:ext>
          </c:extLst>
        </c:ser>
        <c:ser>
          <c:idx val="1"/>
          <c:order val="1"/>
          <c:tx>
            <c:strRef>
              <c:f>Soil!$AP$11</c:f>
              <c:strCache>
                <c:ptCount val="1"/>
                <c:pt idx="0">
                  <c:v>0.03 ppm</c:v>
                </c:pt>
              </c:strCache>
            </c:strRef>
          </c:tx>
          <c:spPr>
            <a:solidFill>
              <a:schemeClr val="accent2">
                <a:shade val="86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-1.659039331315706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**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1519-4EA4-BC3A-B0523F56FBDB}"/>
                </c:ext>
              </c:extLst>
            </c:dLbl>
            <c:dLbl>
              <c:idx val="1"/>
              <c:layout>
                <c:manualLayout>
                  <c:x val="-9.6402619940406188E-17"/>
                  <c:y val="-1.659039331315706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**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1519-4EA4-BC3A-B0523F56FBDB}"/>
                </c:ext>
              </c:extLst>
            </c:dLbl>
            <c:dLbl>
              <c:idx val="2"/>
              <c:layout>
                <c:manualLayout>
                  <c:x val="-9.6402619940406188E-17"/>
                  <c:y val="-2.903318829802486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**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6-1519-4EA4-BC3A-B0523F56FBD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errBars>
            <c:errBarType val="both"/>
            <c:errValType val="cust"/>
            <c:noEndCap val="0"/>
            <c:plus>
              <c:numRef>
                <c:f>Soil!$AK$12:$AK$14</c:f>
                <c:numCache>
                  <c:formatCode>General</c:formatCode>
                  <c:ptCount val="3"/>
                  <c:pt idx="0">
                    <c:v>1.6210284801117274</c:v>
                  </c:pt>
                  <c:pt idx="1">
                    <c:v>1.5601709308064085</c:v>
                  </c:pt>
                  <c:pt idx="2">
                    <c:v>1.845210015147327</c:v>
                  </c:pt>
                </c:numCache>
              </c:numRef>
            </c:plus>
            <c:minus>
              <c:numRef>
                <c:f>Soil!$AK$12:$AK$14</c:f>
                <c:numCache>
                  <c:formatCode>General</c:formatCode>
                  <c:ptCount val="3"/>
                  <c:pt idx="0">
                    <c:v>1.6210284801117274</c:v>
                  </c:pt>
                  <c:pt idx="1">
                    <c:v>1.5601709308064085</c:v>
                  </c:pt>
                  <c:pt idx="2">
                    <c:v>1.845210015147327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Soil!$AN$12:$AN$14</c:f>
              <c:strCache>
                <c:ptCount val="3"/>
                <c:pt idx="0">
                  <c:v>Lettuce</c:v>
                </c:pt>
                <c:pt idx="1">
                  <c:v>Spinach</c:v>
                </c:pt>
                <c:pt idx="2">
                  <c:v>Methi</c:v>
                </c:pt>
              </c:strCache>
            </c:strRef>
          </c:cat>
          <c:val>
            <c:numRef>
              <c:f>Soil!$AP$12:$AP$14</c:f>
              <c:numCache>
                <c:formatCode>0.00</c:formatCode>
                <c:ptCount val="3"/>
                <c:pt idx="0">
                  <c:v>24.313333333333333</c:v>
                </c:pt>
                <c:pt idx="1">
                  <c:v>20.553333333333338</c:v>
                </c:pt>
                <c:pt idx="2">
                  <c:v>23.959999999999997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1519-4EA4-BC3A-B0523F56FBDB}"/>
            </c:ext>
          </c:extLst>
        </c:ser>
        <c:ser>
          <c:idx val="2"/>
          <c:order val="2"/>
          <c:tx>
            <c:strRef>
              <c:f>Soil!$AQ$11</c:f>
              <c:strCache>
                <c:ptCount val="1"/>
                <c:pt idx="0">
                  <c:v>0.06 ppm</c:v>
                </c:pt>
              </c:strCache>
            </c:strRef>
          </c:tx>
          <c:spPr>
            <a:solidFill>
              <a:schemeClr val="accent2">
                <a:tint val="86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-8.2951966565785514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**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8-1519-4EA4-BC3A-B0523F56FBDB}"/>
                </c:ext>
              </c:extLst>
            </c:dLbl>
            <c:dLbl>
              <c:idx val="1"/>
              <c:layout>
                <c:manualLayout>
                  <c:x val="0"/>
                  <c:y val="-8.2951966565785323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**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9-1519-4EA4-BC3A-B0523F56FBDB}"/>
                </c:ext>
              </c:extLst>
            </c:dLbl>
            <c:dLbl>
              <c:idx val="2"/>
              <c:layout>
                <c:manualLayout>
                  <c:x val="-9.6402619940406188E-17"/>
                  <c:y val="-1.244279498486779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**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A-1519-4EA4-BC3A-B0523F56FBD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errBars>
            <c:errBarType val="both"/>
            <c:errValType val="cust"/>
            <c:noEndCap val="0"/>
            <c:plus>
              <c:numRef>
                <c:f>Soil!$AK$15:$AK$17</c:f>
                <c:numCache>
                  <c:formatCode>General</c:formatCode>
                  <c:ptCount val="3"/>
                  <c:pt idx="0">
                    <c:v>1.4740872882340907</c:v>
                  </c:pt>
                  <c:pt idx="1">
                    <c:v>1.3623998434135742</c:v>
                  </c:pt>
                  <c:pt idx="2">
                    <c:v>1.2303387067524658</c:v>
                  </c:pt>
                </c:numCache>
              </c:numRef>
            </c:plus>
            <c:minus>
              <c:numRef>
                <c:f>Soil!$AK$15:$AK$17</c:f>
                <c:numCache>
                  <c:formatCode>General</c:formatCode>
                  <c:ptCount val="3"/>
                  <c:pt idx="0">
                    <c:v>1.4740872882340907</c:v>
                  </c:pt>
                  <c:pt idx="1">
                    <c:v>1.3623998434135742</c:v>
                  </c:pt>
                  <c:pt idx="2">
                    <c:v>1.2303387067524658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Soil!$AN$12:$AN$14</c:f>
              <c:strCache>
                <c:ptCount val="3"/>
                <c:pt idx="0">
                  <c:v>Lettuce</c:v>
                </c:pt>
                <c:pt idx="1">
                  <c:v>Spinach</c:v>
                </c:pt>
                <c:pt idx="2">
                  <c:v>Methi</c:v>
                </c:pt>
              </c:strCache>
            </c:strRef>
          </c:cat>
          <c:val>
            <c:numRef>
              <c:f>Soil!$AQ$12:$AQ$14</c:f>
              <c:numCache>
                <c:formatCode>0.00</c:formatCode>
                <c:ptCount val="3"/>
                <c:pt idx="0">
                  <c:v>24.033333333333331</c:v>
                </c:pt>
                <c:pt idx="1">
                  <c:v>21.693333333333339</c:v>
                </c:pt>
                <c:pt idx="2">
                  <c:v>24.893333333333331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1519-4EA4-BC3A-B0523F56FBDB}"/>
            </c:ext>
          </c:extLst>
        </c:ser>
        <c:ser>
          <c:idx val="3"/>
          <c:order val="3"/>
          <c:tx>
            <c:strRef>
              <c:f>Soil!$AR$11</c:f>
              <c:strCache>
                <c:ptCount val="1"/>
                <c:pt idx="0">
                  <c:v>0.09 ppm</c:v>
                </c:pt>
              </c:strCache>
            </c:strRef>
          </c:tx>
          <c:spPr>
            <a:solidFill>
              <a:schemeClr val="accent2">
                <a:tint val="58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**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C-1519-4EA4-BC3A-B0523F56FBDB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**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D-1519-4EA4-BC3A-B0523F56FBDB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/>
                      <a:t>**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E-1519-4EA4-BC3A-B0523F56FBD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errBars>
            <c:errBarType val="both"/>
            <c:errValType val="cust"/>
            <c:noEndCap val="0"/>
            <c:plus>
              <c:numRef>
                <c:f>Soil!$AK$18:$AK$20</c:f>
                <c:numCache>
                  <c:formatCode>General</c:formatCode>
                  <c:ptCount val="3"/>
                  <c:pt idx="0">
                    <c:v>0.91243264591603368</c:v>
                  </c:pt>
                  <c:pt idx="1">
                    <c:v>0.63129496539520602</c:v>
                  </c:pt>
                  <c:pt idx="2">
                    <c:v>0.53254107822777141</c:v>
                  </c:pt>
                </c:numCache>
              </c:numRef>
            </c:plus>
            <c:minus>
              <c:numRef>
                <c:f>Soil!$AK$18:$AK$20</c:f>
                <c:numCache>
                  <c:formatCode>General</c:formatCode>
                  <c:ptCount val="3"/>
                  <c:pt idx="0">
                    <c:v>0.91243264591603368</c:v>
                  </c:pt>
                  <c:pt idx="1">
                    <c:v>0.63129496539520602</c:v>
                  </c:pt>
                  <c:pt idx="2">
                    <c:v>0.53254107822777141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Soil!$AN$12:$AN$14</c:f>
              <c:strCache>
                <c:ptCount val="3"/>
                <c:pt idx="0">
                  <c:v>Lettuce</c:v>
                </c:pt>
                <c:pt idx="1">
                  <c:v>Spinach</c:v>
                </c:pt>
                <c:pt idx="2">
                  <c:v>Methi</c:v>
                </c:pt>
              </c:strCache>
            </c:strRef>
          </c:cat>
          <c:val>
            <c:numRef>
              <c:f>Soil!$AR$12:$AR$14</c:f>
              <c:numCache>
                <c:formatCode>0.00</c:formatCode>
                <c:ptCount val="3"/>
                <c:pt idx="0">
                  <c:v>23.313333333333333</c:v>
                </c:pt>
                <c:pt idx="1">
                  <c:v>22.706666666666667</c:v>
                </c:pt>
                <c:pt idx="2">
                  <c:v>22.38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1519-4EA4-BC3A-B0523F56FBD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axId val="61839392"/>
        <c:axId val="61837952"/>
      </c:barChart>
      <c:catAx>
        <c:axId val="618393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61837952"/>
        <c:crosses val="autoZero"/>
        <c:auto val="1"/>
        <c:lblAlgn val="ctr"/>
        <c:lblOffset val="100"/>
        <c:noMultiLvlLbl val="0"/>
      </c:catAx>
      <c:valAx>
        <c:axId val="61837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IN" b="1"/>
                  <a:t>Plant height (cm)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618393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Soil!$AO$27</c:f>
              <c:strCache>
                <c:ptCount val="1"/>
                <c:pt idx="0">
                  <c:v>0 ppm</c:v>
                </c:pt>
              </c:strCache>
            </c:strRef>
          </c:tx>
          <c:spPr>
            <a:solidFill>
              <a:schemeClr val="accent2">
                <a:shade val="58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2.4682476884305689E-17"/>
                  <c:y val="-1.36964781357835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8D6-4D38-8E6D-3A4F65D2715A}"/>
                </c:ext>
              </c:extLst>
            </c:dLbl>
            <c:dLbl>
              <c:idx val="1"/>
              <c:layout>
                <c:manualLayout>
                  <c:x val="-4.9364953768611378E-17"/>
                  <c:y val="-2.73929562715670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8D6-4D38-8E6D-3A4F65D2715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noFill/>
                      <a:round/>
                    </a:ln>
                    <a:effectLst/>
                  </c:spPr>
                </c15:leaderLines>
              </c:ext>
            </c:extLst>
          </c:dLbls>
          <c:errBars>
            <c:errBarType val="both"/>
            <c:errValType val="cust"/>
            <c:noEndCap val="0"/>
            <c:plus>
              <c:numRef>
                <c:f>Soil!$AK$25:$AK$27</c:f>
                <c:numCache>
                  <c:formatCode>General</c:formatCode>
                  <c:ptCount val="3"/>
                  <c:pt idx="0">
                    <c:v>0.23094010767585052</c:v>
                  </c:pt>
                  <c:pt idx="1">
                    <c:v>0.60000000000000009</c:v>
                  </c:pt>
                  <c:pt idx="2">
                    <c:v>5.7735026918962373E-2</c:v>
                  </c:pt>
                </c:numCache>
              </c:numRef>
            </c:plus>
            <c:minus>
              <c:numRef>
                <c:f>Soil!$AK$25:$AK$27</c:f>
                <c:numCache>
                  <c:formatCode>General</c:formatCode>
                  <c:ptCount val="3"/>
                  <c:pt idx="0">
                    <c:v>0.23094010767585052</c:v>
                  </c:pt>
                  <c:pt idx="1">
                    <c:v>0.60000000000000009</c:v>
                  </c:pt>
                  <c:pt idx="2">
                    <c:v>5.7735026918962373E-2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Soil!$AN$28:$AN$30</c:f>
              <c:strCache>
                <c:ptCount val="3"/>
                <c:pt idx="0">
                  <c:v>Lettuce</c:v>
                </c:pt>
                <c:pt idx="1">
                  <c:v>Spinach</c:v>
                </c:pt>
                <c:pt idx="2">
                  <c:v>Methi</c:v>
                </c:pt>
              </c:strCache>
            </c:strRef>
          </c:cat>
          <c:val>
            <c:numRef>
              <c:f>Soil!$AO$28:$AO$30</c:f>
              <c:numCache>
                <c:formatCode>0.00</c:formatCode>
                <c:ptCount val="3"/>
                <c:pt idx="0">
                  <c:v>6.1333333333333329</c:v>
                </c:pt>
                <c:pt idx="1">
                  <c:v>6.4000000000000012</c:v>
                </c:pt>
                <c:pt idx="2">
                  <c:v>6.5666666666666664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8D6-4D38-8E6D-3A4F65D2715A}"/>
            </c:ext>
          </c:extLst>
        </c:ser>
        <c:ser>
          <c:idx val="1"/>
          <c:order val="1"/>
          <c:tx>
            <c:strRef>
              <c:f>Soil!$AP$27</c:f>
              <c:strCache>
                <c:ptCount val="1"/>
                <c:pt idx="0">
                  <c:v>0.03 ppm</c:v>
                </c:pt>
              </c:strCache>
            </c:strRef>
          </c:tx>
          <c:spPr>
            <a:solidFill>
              <a:schemeClr val="accent2">
                <a:shade val="86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-9.1309854238556705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NS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F8D6-4D38-8E6D-3A4F65D2715A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NS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F8D6-4D38-8E6D-3A4F65D2715A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/>
                      <a:t>NS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F8D6-4D38-8E6D-3A4F65D2715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noFill/>
                      <a:round/>
                    </a:ln>
                    <a:effectLst/>
                  </c:spPr>
                </c15:leaderLines>
              </c:ext>
            </c:extLst>
          </c:dLbls>
          <c:errBars>
            <c:errBarType val="both"/>
            <c:errValType val="cust"/>
            <c:noEndCap val="0"/>
            <c:plus>
              <c:numRef>
                <c:f>Soil!$AK$28:$AK$30</c:f>
                <c:numCache>
                  <c:formatCode>General</c:formatCode>
                  <c:ptCount val="3"/>
                  <c:pt idx="0">
                    <c:v>0.23094010767585002</c:v>
                  </c:pt>
                  <c:pt idx="1">
                    <c:v>0.20000000000000018</c:v>
                  </c:pt>
                  <c:pt idx="2">
                    <c:v>0.20000000000000018</c:v>
                  </c:pt>
                </c:numCache>
              </c:numRef>
            </c:plus>
            <c:minus>
              <c:numRef>
                <c:f>Soil!$AK$28:$AK$30</c:f>
                <c:numCache>
                  <c:formatCode>General</c:formatCode>
                  <c:ptCount val="3"/>
                  <c:pt idx="0">
                    <c:v>0.23094010767585002</c:v>
                  </c:pt>
                  <c:pt idx="1">
                    <c:v>0.20000000000000018</c:v>
                  </c:pt>
                  <c:pt idx="2">
                    <c:v>0.20000000000000018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Soil!$AN$28:$AN$30</c:f>
              <c:strCache>
                <c:ptCount val="3"/>
                <c:pt idx="0">
                  <c:v>Lettuce</c:v>
                </c:pt>
                <c:pt idx="1">
                  <c:v>Spinach</c:v>
                </c:pt>
                <c:pt idx="2">
                  <c:v>Methi</c:v>
                </c:pt>
              </c:strCache>
            </c:strRef>
          </c:cat>
          <c:val>
            <c:numRef>
              <c:f>Soil!$AP$28:$AP$30</c:f>
              <c:numCache>
                <c:formatCode>0.00</c:formatCode>
                <c:ptCount val="3"/>
                <c:pt idx="0">
                  <c:v>6.4666666666666659</c:v>
                </c:pt>
                <c:pt idx="1">
                  <c:v>6.8</c:v>
                </c:pt>
                <c:pt idx="2">
                  <c:v>6.8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8D6-4D38-8E6D-3A4F65D2715A}"/>
            </c:ext>
          </c:extLst>
        </c:ser>
        <c:ser>
          <c:idx val="2"/>
          <c:order val="2"/>
          <c:tx>
            <c:strRef>
              <c:f>Soil!$AQ$27</c:f>
              <c:strCache>
                <c:ptCount val="1"/>
                <c:pt idx="0">
                  <c:v>0.06 ppm</c:v>
                </c:pt>
              </c:strCache>
            </c:strRef>
          </c:tx>
          <c:spPr>
            <a:solidFill>
              <a:schemeClr val="accent2">
                <a:tint val="86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*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7-F8D6-4D38-8E6D-3A4F65D2715A}"/>
                </c:ext>
              </c:extLst>
            </c:dLbl>
            <c:dLbl>
              <c:idx val="1"/>
              <c:layout>
                <c:manualLayout>
                  <c:x val="0"/>
                  <c:y val="-1.826197084771134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NS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8-F8D6-4D38-8E6D-3A4F65D2715A}"/>
                </c:ext>
              </c:extLst>
            </c:dLbl>
            <c:dLbl>
              <c:idx val="2"/>
              <c:layout>
                <c:manualLayout>
                  <c:x val="0"/>
                  <c:y val="-1.826197084771134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NS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9-F8D6-4D38-8E6D-3A4F65D2715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noFill/>
                      <a:round/>
                    </a:ln>
                    <a:effectLst/>
                  </c:spPr>
                </c15:leaderLines>
              </c:ext>
            </c:extLst>
          </c:dLbls>
          <c:errBars>
            <c:errBarType val="both"/>
            <c:errValType val="cust"/>
            <c:noEndCap val="0"/>
            <c:plus>
              <c:numRef>
                <c:f>Soil!$AK$31:$AK$33</c:f>
                <c:numCache>
                  <c:formatCode>General</c:formatCode>
                  <c:ptCount val="3"/>
                  <c:pt idx="0">
                    <c:v>0.19999999999999973</c:v>
                  </c:pt>
                  <c:pt idx="1">
                    <c:v>0.34641016151377574</c:v>
                  </c:pt>
                  <c:pt idx="2">
                    <c:v>0.34641016151377524</c:v>
                  </c:pt>
                </c:numCache>
              </c:numRef>
            </c:plus>
            <c:minus>
              <c:numRef>
                <c:f>Soil!$AK$31:$AK$33</c:f>
                <c:numCache>
                  <c:formatCode>General</c:formatCode>
                  <c:ptCount val="3"/>
                  <c:pt idx="0">
                    <c:v>0.19999999999999973</c:v>
                  </c:pt>
                  <c:pt idx="1">
                    <c:v>0.34641016151377574</c:v>
                  </c:pt>
                  <c:pt idx="2">
                    <c:v>0.34641016151377524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Soil!$AN$28:$AN$30</c:f>
              <c:strCache>
                <c:ptCount val="3"/>
                <c:pt idx="0">
                  <c:v>Lettuce</c:v>
                </c:pt>
                <c:pt idx="1">
                  <c:v>Spinach</c:v>
                </c:pt>
                <c:pt idx="2">
                  <c:v>Methi</c:v>
                </c:pt>
              </c:strCache>
            </c:strRef>
          </c:cat>
          <c:val>
            <c:numRef>
              <c:f>Soil!$AQ$28:$AQ$30</c:f>
              <c:numCache>
                <c:formatCode>0.00</c:formatCode>
                <c:ptCount val="3"/>
                <c:pt idx="0">
                  <c:v>6.5999999999999988</c:v>
                </c:pt>
                <c:pt idx="1">
                  <c:v>6.8</c:v>
                </c:pt>
                <c:pt idx="2">
                  <c:v>6.8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F8D6-4D38-8E6D-3A4F65D2715A}"/>
            </c:ext>
          </c:extLst>
        </c:ser>
        <c:ser>
          <c:idx val="3"/>
          <c:order val="3"/>
          <c:tx>
            <c:strRef>
              <c:f>Soil!$AR$27</c:f>
              <c:strCache>
                <c:ptCount val="1"/>
                <c:pt idx="0">
                  <c:v>0.09 ppm</c:v>
                </c:pt>
              </c:strCache>
            </c:strRef>
          </c:tx>
          <c:spPr>
            <a:solidFill>
              <a:schemeClr val="accent2">
                <a:tint val="58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4.9364953768611378E-17"/>
                  <c:y val="-1.826197084771134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NS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B-F8D6-4D38-8E6D-3A4F65D2715A}"/>
                </c:ext>
              </c:extLst>
            </c:dLbl>
            <c:dLbl>
              <c:idx val="1"/>
              <c:layout>
                <c:manualLayout>
                  <c:x val="0"/>
                  <c:y val="-1.826197084771134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NS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C-F8D6-4D38-8E6D-3A4F65D2715A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/>
                      <a:t>*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D-F8D6-4D38-8E6D-3A4F65D2715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noFill/>
                      <a:round/>
                    </a:ln>
                    <a:effectLst/>
                  </c:spPr>
                </c15:leaderLines>
              </c:ext>
            </c:extLst>
          </c:dLbls>
          <c:errBars>
            <c:errBarType val="both"/>
            <c:errValType val="cust"/>
            <c:noEndCap val="0"/>
            <c:plus>
              <c:numRef>
                <c:f>Soil!$AK$34:$AK$36</c:f>
                <c:numCache>
                  <c:formatCode>General</c:formatCode>
                  <c:ptCount val="3"/>
                  <c:pt idx="0">
                    <c:v>0.41633319989322642</c:v>
                  </c:pt>
                  <c:pt idx="1">
                    <c:v>0.39999999999999991</c:v>
                  </c:pt>
                  <c:pt idx="2">
                    <c:v>0.11547005383792526</c:v>
                  </c:pt>
                </c:numCache>
              </c:numRef>
            </c:plus>
            <c:minus>
              <c:numRef>
                <c:f>Soil!$AK$34:$AK$36</c:f>
                <c:numCache>
                  <c:formatCode>General</c:formatCode>
                  <c:ptCount val="3"/>
                  <c:pt idx="0">
                    <c:v>0.41633319989322642</c:v>
                  </c:pt>
                  <c:pt idx="1">
                    <c:v>0.39999999999999991</c:v>
                  </c:pt>
                  <c:pt idx="2">
                    <c:v>0.11547005383792526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Soil!$AN$28:$AN$30</c:f>
              <c:strCache>
                <c:ptCount val="3"/>
                <c:pt idx="0">
                  <c:v>Lettuce</c:v>
                </c:pt>
                <c:pt idx="1">
                  <c:v>Spinach</c:v>
                </c:pt>
                <c:pt idx="2">
                  <c:v>Methi</c:v>
                </c:pt>
              </c:strCache>
            </c:strRef>
          </c:cat>
          <c:val>
            <c:numRef>
              <c:f>Soil!$AR$28:$AR$30</c:f>
              <c:numCache>
                <c:formatCode>0.00</c:formatCode>
                <c:ptCount val="3"/>
                <c:pt idx="0">
                  <c:v>6.333333333333333</c:v>
                </c:pt>
                <c:pt idx="1">
                  <c:v>6.8</c:v>
                </c:pt>
                <c:pt idx="2">
                  <c:v>7.0666666666666664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F8D6-4D38-8E6D-3A4F65D2715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axId val="61824032"/>
        <c:axId val="61809152"/>
      </c:barChart>
      <c:catAx>
        <c:axId val="61824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61809152"/>
        <c:crosses val="autoZero"/>
        <c:auto val="1"/>
        <c:lblAlgn val="ctr"/>
        <c:lblOffset val="100"/>
        <c:noMultiLvlLbl val="0"/>
      </c:catAx>
      <c:valAx>
        <c:axId val="618091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IN"/>
                  <a:t>Soil: Leaf count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618240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Soil!$AO$43</c:f>
              <c:strCache>
                <c:ptCount val="1"/>
                <c:pt idx="0">
                  <c:v>0 ppm</c:v>
                </c:pt>
              </c:strCache>
            </c:strRef>
          </c:tx>
          <c:spPr>
            <a:solidFill>
              <a:schemeClr val="accent2">
                <a:shade val="58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0"/>
                  <c:y val="-2.64396419753257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670-4171-A95E-AFCC975ACEBA}"/>
                </c:ext>
              </c:extLst>
            </c:dLbl>
            <c:dLbl>
              <c:idx val="2"/>
              <c:layout>
                <c:manualLayout>
                  <c:x val="0"/>
                  <c:y val="-1.76264279835505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670-4171-A95E-AFCC975ACEB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errBars>
            <c:errBarType val="both"/>
            <c:errValType val="cust"/>
            <c:noEndCap val="0"/>
            <c:plus>
              <c:numRef>
                <c:f>Soil!$AK$41:$AK$43</c:f>
                <c:numCache>
                  <c:formatCode>General</c:formatCode>
                  <c:ptCount val="3"/>
                  <c:pt idx="0">
                    <c:v>14.154975568093786</c:v>
                  </c:pt>
                  <c:pt idx="1">
                    <c:v>41.571588054022314</c:v>
                  </c:pt>
                  <c:pt idx="2">
                    <c:v>34.576680002568196</c:v>
                  </c:pt>
                </c:numCache>
              </c:numRef>
            </c:plus>
            <c:minus>
              <c:numRef>
                <c:f>Soil!$AK$41:$AK$43</c:f>
                <c:numCache>
                  <c:formatCode>General</c:formatCode>
                  <c:ptCount val="3"/>
                  <c:pt idx="0">
                    <c:v>14.154975568093786</c:v>
                  </c:pt>
                  <c:pt idx="1">
                    <c:v>41.571588054022314</c:v>
                  </c:pt>
                  <c:pt idx="2">
                    <c:v>34.576680002568196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Soil!$AN$44:$AN$46</c:f>
              <c:strCache>
                <c:ptCount val="3"/>
                <c:pt idx="0">
                  <c:v>Lettuce</c:v>
                </c:pt>
                <c:pt idx="1">
                  <c:v>Spinach</c:v>
                </c:pt>
                <c:pt idx="2">
                  <c:v>Methi</c:v>
                </c:pt>
              </c:strCache>
            </c:strRef>
          </c:cat>
          <c:val>
            <c:numRef>
              <c:f>Soil!$AO$44:$AO$46</c:f>
              <c:numCache>
                <c:formatCode>0.00</c:formatCode>
                <c:ptCount val="3"/>
                <c:pt idx="0">
                  <c:v>496.50666666666666</c:v>
                </c:pt>
                <c:pt idx="1">
                  <c:v>455.89333333333343</c:v>
                </c:pt>
                <c:pt idx="2">
                  <c:v>466.42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670-4171-A95E-AFCC975ACEBA}"/>
            </c:ext>
          </c:extLst>
        </c:ser>
        <c:ser>
          <c:idx val="1"/>
          <c:order val="1"/>
          <c:tx>
            <c:strRef>
              <c:f>Soil!$AP$43</c:f>
              <c:strCache>
                <c:ptCount val="1"/>
                <c:pt idx="0">
                  <c:v>0.03 ppm</c:v>
                </c:pt>
              </c:strCache>
            </c:strRef>
          </c:tx>
          <c:spPr>
            <a:solidFill>
              <a:schemeClr val="accent2">
                <a:shade val="86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**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5670-4171-A95E-AFCC975ACEBA}"/>
                </c:ext>
              </c:extLst>
            </c:dLbl>
            <c:dLbl>
              <c:idx val="1"/>
              <c:layout>
                <c:manualLayout>
                  <c:x val="0"/>
                  <c:y val="-8.8132139917752993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NS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5670-4171-A95E-AFCC975ACEBA}"/>
                </c:ext>
              </c:extLst>
            </c:dLbl>
            <c:dLbl>
              <c:idx val="2"/>
              <c:layout>
                <c:manualLayout>
                  <c:x val="0"/>
                  <c:y val="-2.6439641975325778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**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5670-4171-A95E-AFCC975ACEB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errBars>
            <c:errBarType val="both"/>
            <c:errValType val="cust"/>
            <c:noEndCap val="0"/>
            <c:plus>
              <c:numRef>
                <c:f>Soil!$AK$44:$AK$46</c:f>
                <c:numCache>
                  <c:formatCode>General</c:formatCode>
                  <c:ptCount val="3"/>
                  <c:pt idx="0">
                    <c:v>32.419130154894667</c:v>
                  </c:pt>
                  <c:pt idx="1">
                    <c:v>26.644634231554591</c:v>
                  </c:pt>
                  <c:pt idx="2">
                    <c:v>54.019566825364286</c:v>
                  </c:pt>
                </c:numCache>
              </c:numRef>
            </c:plus>
            <c:minus>
              <c:numRef>
                <c:f>Soil!$AK$44:$AK$46</c:f>
                <c:numCache>
                  <c:formatCode>General</c:formatCode>
                  <c:ptCount val="3"/>
                  <c:pt idx="0">
                    <c:v>32.419130154894667</c:v>
                  </c:pt>
                  <c:pt idx="1">
                    <c:v>26.644634231554591</c:v>
                  </c:pt>
                  <c:pt idx="2">
                    <c:v>54.019566825364286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Soil!$AN$44:$AN$46</c:f>
              <c:strCache>
                <c:ptCount val="3"/>
                <c:pt idx="0">
                  <c:v>Lettuce</c:v>
                </c:pt>
                <c:pt idx="1">
                  <c:v>Spinach</c:v>
                </c:pt>
                <c:pt idx="2">
                  <c:v>Methi</c:v>
                </c:pt>
              </c:strCache>
            </c:strRef>
          </c:cat>
          <c:val>
            <c:numRef>
              <c:f>Soil!$AP$44:$AP$46</c:f>
              <c:numCache>
                <c:formatCode>0.00</c:formatCode>
                <c:ptCount val="3"/>
                <c:pt idx="0">
                  <c:v>527.98</c:v>
                </c:pt>
                <c:pt idx="1">
                  <c:v>466.99333333333334</c:v>
                </c:pt>
                <c:pt idx="2">
                  <c:v>500.9199999999999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670-4171-A95E-AFCC975ACEBA}"/>
            </c:ext>
          </c:extLst>
        </c:ser>
        <c:ser>
          <c:idx val="2"/>
          <c:order val="2"/>
          <c:tx>
            <c:strRef>
              <c:f>Soil!$AQ$43</c:f>
              <c:strCache>
                <c:ptCount val="1"/>
                <c:pt idx="0">
                  <c:v>0.06 ppm</c:v>
                </c:pt>
              </c:strCache>
            </c:strRef>
          </c:tx>
          <c:spPr>
            <a:solidFill>
              <a:schemeClr val="accent2">
                <a:tint val="86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4.8501624872615545E-17"/>
                  <c:y val="-8.8132139917752785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**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7-5670-4171-A95E-AFCC975ACEBA}"/>
                </c:ext>
              </c:extLst>
            </c:dLbl>
            <c:dLbl>
              <c:idx val="1"/>
              <c:layout>
                <c:manualLayout>
                  <c:x val="-9.7003249745231089E-17"/>
                  <c:y val="-4.4066069958876318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*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8-5670-4171-A95E-AFCC975ACEBA}"/>
                </c:ext>
              </c:extLst>
            </c:dLbl>
            <c:dLbl>
              <c:idx val="2"/>
              <c:layout>
                <c:manualLayout>
                  <c:x val="0"/>
                  <c:y val="8.8132139917752386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**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9-5670-4171-A95E-AFCC975ACEB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errBars>
            <c:errBarType val="both"/>
            <c:errValType val="cust"/>
            <c:noEndCap val="0"/>
            <c:plus>
              <c:numRef>
                <c:f>Soil!$AK$47:$AK$49</c:f>
                <c:numCache>
                  <c:formatCode>General</c:formatCode>
                  <c:ptCount val="3"/>
                  <c:pt idx="0">
                    <c:v>36.107535686243267</c:v>
                  </c:pt>
                  <c:pt idx="1">
                    <c:v>52.733241887826296</c:v>
                  </c:pt>
                  <c:pt idx="2">
                    <c:v>14.581828874778802</c:v>
                  </c:pt>
                </c:numCache>
              </c:numRef>
            </c:plus>
            <c:minus>
              <c:numRef>
                <c:f>Soil!$AK$47:$AK$49</c:f>
                <c:numCache>
                  <c:formatCode>General</c:formatCode>
                  <c:ptCount val="3"/>
                  <c:pt idx="0">
                    <c:v>36.107535686243267</c:v>
                  </c:pt>
                  <c:pt idx="1">
                    <c:v>52.733241887826296</c:v>
                  </c:pt>
                  <c:pt idx="2">
                    <c:v>14.581828874778802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Soil!$AN$44:$AN$46</c:f>
              <c:strCache>
                <c:ptCount val="3"/>
                <c:pt idx="0">
                  <c:v>Lettuce</c:v>
                </c:pt>
                <c:pt idx="1">
                  <c:v>Spinach</c:v>
                </c:pt>
                <c:pt idx="2">
                  <c:v>Methi</c:v>
                </c:pt>
              </c:strCache>
            </c:strRef>
          </c:cat>
          <c:val>
            <c:numRef>
              <c:f>Soil!$AQ$44:$AQ$46</c:f>
              <c:numCache>
                <c:formatCode>0.00</c:formatCode>
                <c:ptCount val="3"/>
                <c:pt idx="0">
                  <c:v>535.52666666666664</c:v>
                </c:pt>
                <c:pt idx="1">
                  <c:v>491.85999999999996</c:v>
                </c:pt>
                <c:pt idx="2">
                  <c:v>544.62666666666667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5670-4171-A95E-AFCC975ACEBA}"/>
            </c:ext>
          </c:extLst>
        </c:ser>
        <c:ser>
          <c:idx val="3"/>
          <c:order val="3"/>
          <c:tx>
            <c:strRef>
              <c:f>Soil!$AR$43</c:f>
              <c:strCache>
                <c:ptCount val="1"/>
                <c:pt idx="0">
                  <c:v>0.09 ppm</c:v>
                </c:pt>
              </c:strCache>
            </c:strRef>
          </c:tx>
          <c:spPr>
            <a:solidFill>
              <a:schemeClr val="accent2">
                <a:tint val="58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NS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B-5670-4171-A95E-AFCC975ACEBA}"/>
                </c:ext>
              </c:extLst>
            </c:dLbl>
            <c:dLbl>
              <c:idx val="1"/>
              <c:layout>
                <c:manualLayout>
                  <c:x val="-9.7003249745231089E-17"/>
                  <c:y val="-8.8132139917752594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*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C-5670-4171-A95E-AFCC975ACEBA}"/>
                </c:ext>
              </c:extLst>
            </c:dLbl>
            <c:dLbl>
              <c:idx val="2"/>
              <c:layout>
                <c:manualLayout>
                  <c:x val="0"/>
                  <c:y val="-8.8132139917752386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**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D-5670-4171-A95E-AFCC975ACEB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errBars>
            <c:errBarType val="both"/>
            <c:errValType val="cust"/>
            <c:noEndCap val="0"/>
            <c:plus>
              <c:numRef>
                <c:f>Soil!$AK$50:$AK$52</c:f>
                <c:numCache>
                  <c:formatCode>General</c:formatCode>
                  <c:ptCount val="3"/>
                  <c:pt idx="0">
                    <c:v>16.262582820696128</c:v>
                  </c:pt>
                  <c:pt idx="1">
                    <c:v>29.312031659371577</c:v>
                  </c:pt>
                  <c:pt idx="2">
                    <c:v>32.866493576285244</c:v>
                  </c:pt>
                </c:numCache>
              </c:numRef>
            </c:plus>
            <c:minus>
              <c:numRef>
                <c:f>Soil!$AK$50:$AK$52</c:f>
                <c:numCache>
                  <c:formatCode>General</c:formatCode>
                  <c:ptCount val="3"/>
                  <c:pt idx="0">
                    <c:v>16.262582820696128</c:v>
                  </c:pt>
                  <c:pt idx="1">
                    <c:v>29.312031659371577</c:v>
                  </c:pt>
                  <c:pt idx="2">
                    <c:v>32.866493576285244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Soil!$AN$44:$AN$46</c:f>
              <c:strCache>
                <c:ptCount val="3"/>
                <c:pt idx="0">
                  <c:v>Lettuce</c:v>
                </c:pt>
                <c:pt idx="1">
                  <c:v>Spinach</c:v>
                </c:pt>
                <c:pt idx="2">
                  <c:v>Methi</c:v>
                </c:pt>
              </c:strCache>
            </c:strRef>
          </c:cat>
          <c:val>
            <c:numRef>
              <c:f>Soil!$AR$44:$AR$46</c:f>
              <c:numCache>
                <c:formatCode>0.00</c:formatCode>
                <c:ptCount val="3"/>
                <c:pt idx="0">
                  <c:v>508.32</c:v>
                </c:pt>
                <c:pt idx="1">
                  <c:v>487.5</c:v>
                </c:pt>
                <c:pt idx="2">
                  <c:v>512.88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5670-4171-A95E-AFCC975ACEB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axId val="130502480"/>
        <c:axId val="130494320"/>
      </c:barChart>
      <c:catAx>
        <c:axId val="130502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30494320"/>
        <c:crosses val="autoZero"/>
        <c:auto val="1"/>
        <c:lblAlgn val="ctr"/>
        <c:lblOffset val="100"/>
        <c:noMultiLvlLbl val="0"/>
      </c:catAx>
      <c:valAx>
        <c:axId val="13049432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IN" b="1"/>
                  <a:t>Soil: Dry weight (mg plant</a:t>
                </a:r>
                <a:r>
                  <a:rPr lang="en-IN" b="1" baseline="30000"/>
                  <a:t>-1</a:t>
                </a:r>
                <a:r>
                  <a:rPr lang="en-IN" b="1"/>
                  <a:t>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305024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'Soil-plant Cd'!$AN$6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chemeClr val="accent2">
                <a:tint val="58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errBars>
            <c:errBarType val="both"/>
            <c:errValType val="cust"/>
            <c:noEndCap val="0"/>
            <c:plus>
              <c:numRef>
                <c:f>'Soil-plant Cd'!$H$5:$H$7</c:f>
                <c:numCache>
                  <c:formatCode>General</c:formatCode>
                  <c:ptCount val="3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</c:numCache>
              </c:numRef>
            </c:plus>
            <c:minus>
              <c:numRef>
                <c:f>'Soil-plant Cd'!$H$5:$H$7</c:f>
                <c:numCache>
                  <c:formatCode>General</c:formatCode>
                  <c:ptCount val="3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'Soil-plant Cd'!$AO$5:$AQ$5</c:f>
              <c:strCache>
                <c:ptCount val="3"/>
                <c:pt idx="0">
                  <c:v>Lettuce</c:v>
                </c:pt>
                <c:pt idx="1">
                  <c:v>Spinach</c:v>
                </c:pt>
                <c:pt idx="2">
                  <c:v>Methi</c:v>
                </c:pt>
              </c:strCache>
            </c:strRef>
          </c:cat>
          <c:val>
            <c:numRef>
              <c:f>'Soil-plant Cd'!$AO$6:$AQ$6</c:f>
              <c:numCache>
                <c:formatCode>0.000</c:formatCode>
                <c:ptCount val="3"/>
                <c:pt idx="0">
                  <c:v>1E-3</c:v>
                </c:pt>
                <c:pt idx="1">
                  <c:v>2E-3</c:v>
                </c:pt>
                <c:pt idx="2">
                  <c:v>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6D-43FA-AC73-DFFA5DABE5DA}"/>
            </c:ext>
          </c:extLst>
        </c:ser>
        <c:ser>
          <c:idx val="1"/>
          <c:order val="1"/>
          <c:tx>
            <c:strRef>
              <c:f>'Soil-plant Cd'!$AN$7</c:f>
              <c:strCache>
                <c:ptCount val="1"/>
                <c:pt idx="0">
                  <c:v>0.03</c:v>
                </c:pt>
              </c:strCache>
            </c:strRef>
          </c:tx>
          <c:spPr>
            <a:solidFill>
              <a:schemeClr val="accent2">
                <a:tint val="86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**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2A6D-43FA-AC73-DFFA5DABE5DA}"/>
                </c:ext>
              </c:extLst>
            </c:dLbl>
            <c:dLbl>
              <c:idx val="1"/>
              <c:layout>
                <c:manualLayout>
                  <c:x val="0"/>
                  <c:y val="1.810637925522189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**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2A6D-43FA-AC73-DFFA5DABE5DA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/>
                      <a:t>**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2A6D-43FA-AC73-DFFA5DABE5D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errBars>
            <c:errBarType val="both"/>
            <c:errValType val="cust"/>
            <c:noEndCap val="0"/>
            <c:plus>
              <c:numRef>
                <c:f>'Soil-plant Cd'!$H$8:$H$10</c:f>
                <c:numCache>
                  <c:formatCode>General</c:formatCode>
                  <c:ptCount val="3"/>
                  <c:pt idx="0">
                    <c:v>3.0000000000000009E-3</c:v>
                  </c:pt>
                  <c:pt idx="1">
                    <c:v>1.0000000000000009E-3</c:v>
                  </c:pt>
                  <c:pt idx="2">
                    <c:v>2.9999999999999992E-3</c:v>
                  </c:pt>
                </c:numCache>
              </c:numRef>
            </c:plus>
            <c:minus>
              <c:numRef>
                <c:f>'Soil-plant Cd'!$H$8:$H$10</c:f>
                <c:numCache>
                  <c:formatCode>General</c:formatCode>
                  <c:ptCount val="3"/>
                  <c:pt idx="0">
                    <c:v>3.0000000000000009E-3</c:v>
                  </c:pt>
                  <c:pt idx="1">
                    <c:v>1.0000000000000009E-3</c:v>
                  </c:pt>
                  <c:pt idx="2">
                    <c:v>2.9999999999999992E-3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'Soil-plant Cd'!$AO$5:$AQ$5</c:f>
              <c:strCache>
                <c:ptCount val="3"/>
                <c:pt idx="0">
                  <c:v>Lettuce</c:v>
                </c:pt>
                <c:pt idx="1">
                  <c:v>Spinach</c:v>
                </c:pt>
                <c:pt idx="2">
                  <c:v>Methi</c:v>
                </c:pt>
              </c:strCache>
            </c:strRef>
          </c:cat>
          <c:val>
            <c:numRef>
              <c:f>'Soil-plant Cd'!$AO$7:$AQ$7</c:f>
              <c:numCache>
                <c:formatCode>0.000</c:formatCode>
                <c:ptCount val="3"/>
                <c:pt idx="0">
                  <c:v>3.2000000000000001E-2</c:v>
                </c:pt>
                <c:pt idx="1">
                  <c:v>3.7999999999999999E-2</c:v>
                </c:pt>
                <c:pt idx="2">
                  <c:v>3.5000000000000003E-2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A6D-43FA-AC73-DFFA5DABE5DA}"/>
            </c:ext>
          </c:extLst>
        </c:ser>
        <c:ser>
          <c:idx val="2"/>
          <c:order val="2"/>
          <c:tx>
            <c:strRef>
              <c:f>'Soil-plant Cd'!$AN$8</c:f>
              <c:strCache>
                <c:ptCount val="1"/>
                <c:pt idx="0">
                  <c:v>0.06</c:v>
                </c:pt>
              </c:strCache>
            </c:strRef>
          </c:tx>
          <c:spPr>
            <a:solidFill>
              <a:schemeClr val="accent2">
                <a:shade val="86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1.3579784441416418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**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2A6D-43FA-AC73-DFFA5DABE5DA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**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6-2A6D-43FA-AC73-DFFA5DABE5DA}"/>
                </c:ext>
              </c:extLst>
            </c:dLbl>
            <c:dLbl>
              <c:idx val="2"/>
              <c:layout>
                <c:manualLayout>
                  <c:x val="0"/>
                  <c:y val="1.357978444141633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**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7-2A6D-43FA-AC73-DFFA5DABE5D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errBars>
            <c:errBarType val="both"/>
            <c:errValType val="cust"/>
            <c:noEndCap val="0"/>
            <c:plus>
              <c:numRef>
                <c:f>'Soil-plant Cd'!$H$11:$H$13</c:f>
                <c:numCache>
                  <c:formatCode>General</c:formatCode>
                  <c:ptCount val="3"/>
                  <c:pt idx="0">
                    <c:v>1.5275252316519442E-3</c:v>
                  </c:pt>
                  <c:pt idx="1">
                    <c:v>5.000000000000001E-3</c:v>
                  </c:pt>
                  <c:pt idx="2">
                    <c:v>1.9999999999999983E-3</c:v>
                  </c:pt>
                </c:numCache>
              </c:numRef>
            </c:plus>
            <c:minus>
              <c:numRef>
                <c:f>'Soil-plant Cd'!$H$11:$H$13</c:f>
                <c:numCache>
                  <c:formatCode>General</c:formatCode>
                  <c:ptCount val="3"/>
                  <c:pt idx="0">
                    <c:v>1.5275252316519442E-3</c:v>
                  </c:pt>
                  <c:pt idx="1">
                    <c:v>5.000000000000001E-3</c:v>
                  </c:pt>
                  <c:pt idx="2">
                    <c:v>1.9999999999999983E-3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'Soil-plant Cd'!$AO$5:$AQ$5</c:f>
              <c:strCache>
                <c:ptCount val="3"/>
                <c:pt idx="0">
                  <c:v>Lettuce</c:v>
                </c:pt>
                <c:pt idx="1">
                  <c:v>Spinach</c:v>
                </c:pt>
                <c:pt idx="2">
                  <c:v>Methi</c:v>
                </c:pt>
              </c:strCache>
            </c:strRef>
          </c:cat>
          <c:val>
            <c:numRef>
              <c:f>'Soil-plant Cd'!$AO$8:$AQ$8</c:f>
              <c:numCache>
                <c:formatCode>0.000</c:formatCode>
                <c:ptCount val="3"/>
                <c:pt idx="0">
                  <c:v>4.2333333333333334E-2</c:v>
                </c:pt>
                <c:pt idx="1">
                  <c:v>6.2E-2</c:v>
                </c:pt>
                <c:pt idx="2">
                  <c:v>5.0999999999999997E-2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A6D-43FA-AC73-DFFA5DABE5DA}"/>
            </c:ext>
          </c:extLst>
        </c:ser>
        <c:ser>
          <c:idx val="3"/>
          <c:order val="3"/>
          <c:tx>
            <c:strRef>
              <c:f>'Soil-plant Cd'!$AN$9</c:f>
              <c:strCache>
                <c:ptCount val="1"/>
                <c:pt idx="0">
                  <c:v>0.09</c:v>
                </c:pt>
              </c:strCache>
            </c:strRef>
          </c:tx>
          <c:spPr>
            <a:solidFill>
              <a:schemeClr val="accent2">
                <a:shade val="58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**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9-2A6D-43FA-AC73-DFFA5DABE5DA}"/>
                </c:ext>
              </c:extLst>
            </c:dLbl>
            <c:dLbl>
              <c:idx val="1"/>
              <c:layout>
                <c:manualLayout>
                  <c:x val="0"/>
                  <c:y val="-1.3579784441416418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**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A-2A6D-43FA-AC73-DFFA5DABE5DA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/>
                      <a:t>**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B-2A6D-43FA-AC73-DFFA5DABE5D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errBars>
            <c:errBarType val="both"/>
            <c:errValType val="cust"/>
            <c:noEndCap val="0"/>
            <c:plus>
              <c:numRef>
                <c:f>'Soil-plant Cd'!$H$14:$H$16</c:f>
                <c:numCache>
                  <c:formatCode>General</c:formatCode>
                  <c:ptCount val="3"/>
                  <c:pt idx="0">
                    <c:v>2.5166114784235779E-3</c:v>
                  </c:pt>
                  <c:pt idx="1">
                    <c:v>7.0000000000000062E-3</c:v>
                  </c:pt>
                  <c:pt idx="2">
                    <c:v>4.9999999999999975E-3</c:v>
                  </c:pt>
                </c:numCache>
              </c:numRef>
            </c:plus>
            <c:minus>
              <c:numRef>
                <c:f>'Soil-plant Cd'!$H$14:$H$16</c:f>
                <c:numCache>
                  <c:formatCode>General</c:formatCode>
                  <c:ptCount val="3"/>
                  <c:pt idx="0">
                    <c:v>2.5166114784235779E-3</c:v>
                  </c:pt>
                  <c:pt idx="1">
                    <c:v>7.0000000000000062E-3</c:v>
                  </c:pt>
                  <c:pt idx="2">
                    <c:v>4.9999999999999975E-3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'Soil-plant Cd'!$AO$5:$AQ$5</c:f>
              <c:strCache>
                <c:ptCount val="3"/>
                <c:pt idx="0">
                  <c:v>Lettuce</c:v>
                </c:pt>
                <c:pt idx="1">
                  <c:v>Spinach</c:v>
                </c:pt>
                <c:pt idx="2">
                  <c:v>Methi</c:v>
                </c:pt>
              </c:strCache>
            </c:strRef>
          </c:cat>
          <c:val>
            <c:numRef>
              <c:f>'Soil-plant Cd'!$AO$9:$AQ$9</c:f>
              <c:numCache>
                <c:formatCode>0.000</c:formatCode>
                <c:ptCount val="3"/>
                <c:pt idx="0">
                  <c:v>8.533333333333333E-2</c:v>
                </c:pt>
                <c:pt idx="1">
                  <c:v>9.3000000000000013E-2</c:v>
                </c:pt>
                <c:pt idx="2">
                  <c:v>8.8000000000000009E-2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2A6D-43FA-AC73-DFFA5DABE5D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axId val="138516992"/>
        <c:axId val="138506432"/>
      </c:barChart>
      <c:catAx>
        <c:axId val="1385169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38506432"/>
        <c:crosses val="autoZero"/>
        <c:auto val="1"/>
        <c:lblAlgn val="ctr"/>
        <c:lblOffset val="100"/>
        <c:noMultiLvlLbl val="0"/>
      </c:catAx>
      <c:valAx>
        <c:axId val="138506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IN" b="1"/>
                  <a:t>Soil DTPA Cd</a:t>
                </a:r>
                <a:r>
                  <a:rPr lang="en-IN" b="1" baseline="30000"/>
                  <a:t>2+</a:t>
                </a:r>
                <a:r>
                  <a:rPr lang="en-IN" b="1"/>
                  <a:t> (ppm)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38516992"/>
        <c:crosses val="autoZero"/>
        <c:crossBetween val="between"/>
        <c:majorUnit val="2.0000000000000004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'Soil-plant Cd'!$AN$20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chemeClr val="accent2">
                <a:tint val="58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errBars>
            <c:errBarType val="both"/>
            <c:errValType val="cust"/>
            <c:noEndCap val="0"/>
            <c:plus>
              <c:numRef>
                <c:f>'Soil-plant Cd'!$H$20:$H$22</c:f>
                <c:numCache>
                  <c:formatCode>General</c:formatCode>
                  <c:ptCount val="3"/>
                  <c:pt idx="0">
                    <c:v>9.9999999999999915E-4</c:v>
                  </c:pt>
                  <c:pt idx="1">
                    <c:v>9.9999999999999915E-4</c:v>
                  </c:pt>
                  <c:pt idx="2">
                    <c:v>7.2111025509279786E-4</c:v>
                  </c:pt>
                </c:numCache>
              </c:numRef>
            </c:plus>
            <c:minus>
              <c:numRef>
                <c:f>'Soil-plant Cd'!$H$20:$H$22</c:f>
                <c:numCache>
                  <c:formatCode>General</c:formatCode>
                  <c:ptCount val="3"/>
                  <c:pt idx="0">
                    <c:v>9.9999999999999915E-4</c:v>
                  </c:pt>
                  <c:pt idx="1">
                    <c:v>9.9999999999999915E-4</c:v>
                  </c:pt>
                  <c:pt idx="2">
                    <c:v>7.2111025509279786E-4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'Soil-plant Cd'!$AO$19:$AQ$19</c:f>
              <c:strCache>
                <c:ptCount val="3"/>
                <c:pt idx="0">
                  <c:v>Lettuce</c:v>
                </c:pt>
                <c:pt idx="1">
                  <c:v>Spinach</c:v>
                </c:pt>
                <c:pt idx="2">
                  <c:v>Methi</c:v>
                </c:pt>
              </c:strCache>
            </c:strRef>
          </c:cat>
          <c:val>
            <c:numRef>
              <c:f>'Soil-plant Cd'!$AO$20:$AQ$20</c:f>
              <c:numCache>
                <c:formatCode>0.000</c:formatCode>
                <c:ptCount val="3"/>
                <c:pt idx="0">
                  <c:v>2.5999999999999999E-2</c:v>
                </c:pt>
                <c:pt idx="1">
                  <c:v>2.1000000000000001E-2</c:v>
                </c:pt>
                <c:pt idx="2">
                  <c:v>2.6200000000000001E-2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F1-4BDC-8058-20D19B922A64}"/>
            </c:ext>
          </c:extLst>
        </c:ser>
        <c:ser>
          <c:idx val="1"/>
          <c:order val="1"/>
          <c:tx>
            <c:strRef>
              <c:f>'Soil-plant Cd'!$AN$21</c:f>
              <c:strCache>
                <c:ptCount val="1"/>
                <c:pt idx="0">
                  <c:v>0.03</c:v>
                </c:pt>
              </c:strCache>
            </c:strRef>
          </c:tx>
          <c:spPr>
            <a:solidFill>
              <a:schemeClr val="accent2">
                <a:tint val="86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**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A2F1-4BDC-8058-20D19B922A64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**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A2F1-4BDC-8058-20D19B922A64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/>
                      <a:t>**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A2F1-4BDC-8058-20D19B922A6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errBars>
            <c:errBarType val="both"/>
            <c:errValType val="cust"/>
            <c:noEndCap val="0"/>
            <c:plus>
              <c:numRef>
                <c:f>'Soil-plant Cd'!$H$23:$H$25</c:f>
                <c:numCache>
                  <c:formatCode>General</c:formatCode>
                  <c:ptCount val="3"/>
                  <c:pt idx="0">
                    <c:v>2.081665999466127E-3</c:v>
                  </c:pt>
                  <c:pt idx="1">
                    <c:v>3.9999999999999966E-3</c:v>
                  </c:pt>
                  <c:pt idx="2">
                    <c:v>5.0000000000000044E-3</c:v>
                  </c:pt>
                </c:numCache>
              </c:numRef>
            </c:plus>
            <c:minus>
              <c:numRef>
                <c:f>'Soil-plant Cd'!$H$23:$H$25</c:f>
                <c:numCache>
                  <c:formatCode>General</c:formatCode>
                  <c:ptCount val="3"/>
                  <c:pt idx="0">
                    <c:v>2.081665999466127E-3</c:v>
                  </c:pt>
                  <c:pt idx="1">
                    <c:v>3.9999999999999966E-3</c:v>
                  </c:pt>
                  <c:pt idx="2">
                    <c:v>5.0000000000000044E-3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'Soil-plant Cd'!$AO$19:$AQ$19</c:f>
              <c:strCache>
                <c:ptCount val="3"/>
                <c:pt idx="0">
                  <c:v>Lettuce</c:v>
                </c:pt>
                <c:pt idx="1">
                  <c:v>Spinach</c:v>
                </c:pt>
                <c:pt idx="2">
                  <c:v>Methi</c:v>
                </c:pt>
              </c:strCache>
            </c:strRef>
          </c:cat>
          <c:val>
            <c:numRef>
              <c:f>'Soil-plant Cd'!$AO$21:$AQ$21</c:f>
              <c:numCache>
                <c:formatCode>0.000</c:formatCode>
                <c:ptCount val="3"/>
                <c:pt idx="0">
                  <c:v>7.0333333333333345E-2</c:v>
                </c:pt>
                <c:pt idx="1">
                  <c:v>6.9000000000000006E-2</c:v>
                </c:pt>
                <c:pt idx="2">
                  <c:v>7.5999999999999998E-2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2F1-4BDC-8058-20D19B922A64}"/>
            </c:ext>
          </c:extLst>
        </c:ser>
        <c:ser>
          <c:idx val="2"/>
          <c:order val="2"/>
          <c:tx>
            <c:strRef>
              <c:f>'Soil-plant Cd'!$AN$22</c:f>
              <c:strCache>
                <c:ptCount val="1"/>
                <c:pt idx="0">
                  <c:v>0.06</c:v>
                </c:pt>
              </c:strCache>
            </c:strRef>
          </c:tx>
          <c:spPr>
            <a:solidFill>
              <a:schemeClr val="accent2">
                <a:shade val="86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**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A2F1-4BDC-8058-20D19B922A64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**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6-A2F1-4BDC-8058-20D19B922A64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/>
                      <a:t>**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7-A2F1-4BDC-8058-20D19B922A6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errBars>
            <c:errBarType val="both"/>
            <c:errValType val="cust"/>
            <c:noEndCap val="0"/>
            <c:plus>
              <c:numRef>
                <c:f>'Soil-plant Cd'!$H$26:$H$28</c:f>
                <c:numCache>
                  <c:formatCode>General</c:formatCode>
                  <c:ptCount val="3"/>
                  <c:pt idx="0">
                    <c:v>1.3999999999999999E-2</c:v>
                  </c:pt>
                  <c:pt idx="1">
                    <c:v>7.9999999999999932E-3</c:v>
                  </c:pt>
                  <c:pt idx="2">
                    <c:v>2.5166114784235852E-3</c:v>
                  </c:pt>
                </c:numCache>
              </c:numRef>
            </c:plus>
            <c:minus>
              <c:numRef>
                <c:f>'Soil-plant Cd'!$H$26:$H$28</c:f>
                <c:numCache>
                  <c:formatCode>General</c:formatCode>
                  <c:ptCount val="3"/>
                  <c:pt idx="0">
                    <c:v>1.3999999999999999E-2</c:v>
                  </c:pt>
                  <c:pt idx="1">
                    <c:v>7.9999999999999932E-3</c:v>
                  </c:pt>
                  <c:pt idx="2">
                    <c:v>2.5166114784235852E-3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'Soil-plant Cd'!$AO$19:$AQ$19</c:f>
              <c:strCache>
                <c:ptCount val="3"/>
                <c:pt idx="0">
                  <c:v>Lettuce</c:v>
                </c:pt>
                <c:pt idx="1">
                  <c:v>Spinach</c:v>
                </c:pt>
                <c:pt idx="2">
                  <c:v>Methi</c:v>
                </c:pt>
              </c:strCache>
            </c:strRef>
          </c:cat>
          <c:val>
            <c:numRef>
              <c:f>'Soil-plant Cd'!$AO$22:$AQ$22</c:f>
              <c:numCache>
                <c:formatCode>0.000</c:formatCode>
                <c:ptCount val="3"/>
                <c:pt idx="0">
                  <c:v>0.153</c:v>
                </c:pt>
                <c:pt idx="1">
                  <c:v>0.16700000000000001</c:v>
                </c:pt>
                <c:pt idx="2">
                  <c:v>0.12633333333333333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2F1-4BDC-8058-20D19B922A64}"/>
            </c:ext>
          </c:extLst>
        </c:ser>
        <c:ser>
          <c:idx val="3"/>
          <c:order val="3"/>
          <c:tx>
            <c:strRef>
              <c:f>'Soil-plant Cd'!$AN$23</c:f>
              <c:strCache>
                <c:ptCount val="1"/>
                <c:pt idx="0">
                  <c:v>0.09</c:v>
                </c:pt>
              </c:strCache>
            </c:strRef>
          </c:tx>
          <c:spPr>
            <a:solidFill>
              <a:schemeClr val="accent2">
                <a:shade val="58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**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9-A2F1-4BDC-8058-20D19B922A64}"/>
                </c:ext>
              </c:extLst>
            </c:dLbl>
            <c:dLbl>
              <c:idx val="1"/>
              <c:layout>
                <c:manualLayout>
                  <c:x val="0"/>
                  <c:y val="-1.3579784441416418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**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A-A2F1-4BDC-8058-20D19B922A64}"/>
                </c:ext>
              </c:extLst>
            </c:dLbl>
            <c:dLbl>
              <c:idx val="2"/>
              <c:layout>
                <c:manualLayout>
                  <c:x val="0"/>
                  <c:y val="-1.810637925522189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**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B-A2F1-4BDC-8058-20D19B922A6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errBars>
            <c:errBarType val="both"/>
            <c:errValType val="cust"/>
            <c:noEndCap val="0"/>
            <c:plus>
              <c:numRef>
                <c:f>'Soil-plant Cd'!$H$29:$H$31</c:f>
                <c:numCache>
                  <c:formatCode>General</c:formatCode>
                  <c:ptCount val="3"/>
                  <c:pt idx="0">
                    <c:v>6.9999999999999923E-3</c:v>
                  </c:pt>
                  <c:pt idx="1">
                    <c:v>1.8999999999999989E-2</c:v>
                  </c:pt>
                  <c:pt idx="2">
                    <c:v>2.0000000000000004E-2</c:v>
                  </c:pt>
                </c:numCache>
              </c:numRef>
            </c:plus>
            <c:minus>
              <c:numRef>
                <c:f>'Soil-plant Cd'!$H$29:$H$31</c:f>
                <c:numCache>
                  <c:formatCode>General</c:formatCode>
                  <c:ptCount val="3"/>
                  <c:pt idx="0">
                    <c:v>6.9999999999999923E-3</c:v>
                  </c:pt>
                  <c:pt idx="1">
                    <c:v>1.8999999999999989E-2</c:v>
                  </c:pt>
                  <c:pt idx="2">
                    <c:v>2.0000000000000004E-2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'Soil-plant Cd'!$AO$19:$AQ$19</c:f>
              <c:strCache>
                <c:ptCount val="3"/>
                <c:pt idx="0">
                  <c:v>Lettuce</c:v>
                </c:pt>
                <c:pt idx="1">
                  <c:v>Spinach</c:v>
                </c:pt>
                <c:pt idx="2">
                  <c:v>Methi</c:v>
                </c:pt>
              </c:strCache>
            </c:strRef>
          </c:cat>
          <c:val>
            <c:numRef>
              <c:f>'Soil-plant Cd'!$AO$23:$AQ$23</c:f>
              <c:numCache>
                <c:formatCode>0.000</c:formatCode>
                <c:ptCount val="3"/>
                <c:pt idx="0">
                  <c:v>0.23399999999999999</c:v>
                </c:pt>
                <c:pt idx="1">
                  <c:v>0.26800000000000002</c:v>
                </c:pt>
                <c:pt idx="2">
                  <c:v>0.247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A2F1-4BDC-8058-20D19B922A6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axId val="138507872"/>
        <c:axId val="138510272"/>
      </c:barChart>
      <c:catAx>
        <c:axId val="138507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38510272"/>
        <c:crosses val="autoZero"/>
        <c:auto val="1"/>
        <c:lblAlgn val="ctr"/>
        <c:lblOffset val="100"/>
        <c:noMultiLvlLbl val="0"/>
      </c:catAx>
      <c:valAx>
        <c:axId val="1385102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IN"/>
                  <a:t>Soil Total Cd (ppm)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385078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'Soil-plant Cd'!$AN$35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chemeClr val="accent2">
                <a:tint val="58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errBars>
            <c:errBarType val="both"/>
            <c:errValType val="cust"/>
            <c:noEndCap val="0"/>
            <c:plus>
              <c:numRef>
                <c:f>'Soil-plant Cd'!$H$35:$H$37</c:f>
                <c:numCache>
                  <c:formatCode>General</c:formatCode>
                  <c:ptCount val="3"/>
                  <c:pt idx="0">
                    <c:v>5.773502691896258E-4</c:v>
                  </c:pt>
                  <c:pt idx="1">
                    <c:v>5.773502691896258E-4</c:v>
                  </c:pt>
                  <c:pt idx="2">
                    <c:v>5.773502691896258E-4</c:v>
                  </c:pt>
                </c:numCache>
              </c:numRef>
            </c:plus>
            <c:minus>
              <c:numRef>
                <c:f>'Soil-plant Cd'!$H$35:$H$37</c:f>
                <c:numCache>
                  <c:formatCode>General</c:formatCode>
                  <c:ptCount val="3"/>
                  <c:pt idx="0">
                    <c:v>5.773502691896258E-4</c:v>
                  </c:pt>
                  <c:pt idx="1">
                    <c:v>5.773502691896258E-4</c:v>
                  </c:pt>
                  <c:pt idx="2">
                    <c:v>5.773502691896258E-4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'Soil-plant Cd'!$AO$34:$AQ$34</c:f>
              <c:strCache>
                <c:ptCount val="3"/>
                <c:pt idx="0">
                  <c:v>Lettuce</c:v>
                </c:pt>
                <c:pt idx="1">
                  <c:v>Spinach</c:v>
                </c:pt>
                <c:pt idx="2">
                  <c:v>Methi</c:v>
                </c:pt>
              </c:strCache>
            </c:strRef>
          </c:cat>
          <c:val>
            <c:numRef>
              <c:f>'Soil-plant Cd'!$AO$35:$AQ$35</c:f>
              <c:numCache>
                <c:formatCode>0.000</c:formatCode>
                <c:ptCount val="3"/>
                <c:pt idx="0">
                  <c:v>2.6666666666666666E-3</c:v>
                </c:pt>
                <c:pt idx="1">
                  <c:v>1.6666666666666668E-3</c:v>
                </c:pt>
                <c:pt idx="2">
                  <c:v>4.6666666666666671E-3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06-4065-9CC4-6D2AD2C29E39}"/>
            </c:ext>
          </c:extLst>
        </c:ser>
        <c:ser>
          <c:idx val="1"/>
          <c:order val="1"/>
          <c:tx>
            <c:strRef>
              <c:f>'Soil-plant Cd'!$AN$36</c:f>
              <c:strCache>
                <c:ptCount val="1"/>
                <c:pt idx="0">
                  <c:v>0.03</c:v>
                </c:pt>
              </c:strCache>
            </c:strRef>
          </c:tx>
          <c:spPr>
            <a:solidFill>
              <a:schemeClr val="accent2">
                <a:tint val="86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**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AA06-4065-9CC4-6D2AD2C29E39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**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AA06-4065-9CC4-6D2AD2C29E39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/>
                      <a:t>**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AA06-4065-9CC4-6D2AD2C29E3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errBars>
            <c:errBarType val="both"/>
            <c:errValType val="cust"/>
            <c:noEndCap val="0"/>
            <c:plus>
              <c:numRef>
                <c:f>'Soil-plant Cd'!$H$38:$H$40</c:f>
                <c:numCache>
                  <c:formatCode>General</c:formatCode>
                  <c:ptCount val="3"/>
                  <c:pt idx="0">
                    <c:v>5.7735026918962623E-4</c:v>
                  </c:pt>
                  <c:pt idx="1">
                    <c:v>1E-3</c:v>
                  </c:pt>
                  <c:pt idx="2">
                    <c:v>1E-3</c:v>
                  </c:pt>
                </c:numCache>
              </c:numRef>
            </c:plus>
            <c:minus>
              <c:numRef>
                <c:f>'Soil-plant Cd'!$H$38:$H$40</c:f>
                <c:numCache>
                  <c:formatCode>General</c:formatCode>
                  <c:ptCount val="3"/>
                  <c:pt idx="0">
                    <c:v>5.7735026918962623E-4</c:v>
                  </c:pt>
                  <c:pt idx="1">
                    <c:v>1E-3</c:v>
                  </c:pt>
                  <c:pt idx="2">
                    <c:v>1E-3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'Soil-plant Cd'!$AO$34:$AQ$34</c:f>
              <c:strCache>
                <c:ptCount val="3"/>
                <c:pt idx="0">
                  <c:v>Lettuce</c:v>
                </c:pt>
                <c:pt idx="1">
                  <c:v>Spinach</c:v>
                </c:pt>
                <c:pt idx="2">
                  <c:v>Methi</c:v>
                </c:pt>
              </c:strCache>
            </c:strRef>
          </c:cat>
          <c:val>
            <c:numRef>
              <c:f>'Soil-plant Cd'!$AO$36:$AQ$36</c:f>
              <c:numCache>
                <c:formatCode>0.000</c:formatCode>
                <c:ptCount val="3"/>
                <c:pt idx="0">
                  <c:v>1.1666666666666667E-2</c:v>
                </c:pt>
                <c:pt idx="1">
                  <c:v>1.3999999999999999E-2</c:v>
                </c:pt>
                <c:pt idx="2">
                  <c:v>1.2000000000000002E-2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A06-4065-9CC4-6D2AD2C29E39}"/>
            </c:ext>
          </c:extLst>
        </c:ser>
        <c:ser>
          <c:idx val="2"/>
          <c:order val="2"/>
          <c:tx>
            <c:strRef>
              <c:f>'Soil-plant Cd'!$AN$37</c:f>
              <c:strCache>
                <c:ptCount val="1"/>
                <c:pt idx="0">
                  <c:v>0.06</c:v>
                </c:pt>
              </c:strCache>
            </c:strRef>
          </c:tx>
          <c:spPr>
            <a:solidFill>
              <a:schemeClr val="accent2">
                <a:shade val="86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**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AA06-4065-9CC4-6D2AD2C29E39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**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6-AA06-4065-9CC4-6D2AD2C29E39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/>
                      <a:t>**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7-AA06-4065-9CC4-6D2AD2C29E3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errBars>
            <c:errBarType val="both"/>
            <c:errValType val="cust"/>
            <c:noEndCap val="0"/>
            <c:plus>
              <c:numRef>
                <c:f>'Soil-plant Cd'!$H$41:$H$43</c:f>
                <c:numCache>
                  <c:formatCode>General</c:formatCode>
                  <c:ptCount val="3"/>
                  <c:pt idx="0">
                    <c:v>9.9999999999999915E-4</c:v>
                  </c:pt>
                  <c:pt idx="1">
                    <c:v>1E-3</c:v>
                  </c:pt>
                  <c:pt idx="2">
                    <c:v>9.9999999999999915E-4</c:v>
                  </c:pt>
                </c:numCache>
              </c:numRef>
            </c:plus>
            <c:minus>
              <c:numRef>
                <c:f>'Soil-plant Cd'!$H$41:$H$43</c:f>
                <c:numCache>
                  <c:formatCode>General</c:formatCode>
                  <c:ptCount val="3"/>
                  <c:pt idx="0">
                    <c:v>9.9999999999999915E-4</c:v>
                  </c:pt>
                  <c:pt idx="1">
                    <c:v>1E-3</c:v>
                  </c:pt>
                  <c:pt idx="2">
                    <c:v>9.9999999999999915E-4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'Soil-plant Cd'!$AO$34:$AQ$34</c:f>
              <c:strCache>
                <c:ptCount val="3"/>
                <c:pt idx="0">
                  <c:v>Lettuce</c:v>
                </c:pt>
                <c:pt idx="1">
                  <c:v>Spinach</c:v>
                </c:pt>
                <c:pt idx="2">
                  <c:v>Methi</c:v>
                </c:pt>
              </c:strCache>
            </c:strRef>
          </c:cat>
          <c:val>
            <c:numRef>
              <c:f>'Soil-plant Cd'!$AO$37:$AQ$37</c:f>
              <c:numCache>
                <c:formatCode>0.000</c:formatCode>
                <c:ptCount val="3"/>
                <c:pt idx="0">
                  <c:v>2.1000000000000001E-2</c:v>
                </c:pt>
                <c:pt idx="1">
                  <c:v>1.4999999999999999E-2</c:v>
                </c:pt>
                <c:pt idx="2">
                  <c:v>1.7000000000000001E-2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A06-4065-9CC4-6D2AD2C29E39}"/>
            </c:ext>
          </c:extLst>
        </c:ser>
        <c:ser>
          <c:idx val="3"/>
          <c:order val="3"/>
          <c:tx>
            <c:strRef>
              <c:f>'Soil-plant Cd'!$AN$38</c:f>
              <c:strCache>
                <c:ptCount val="1"/>
                <c:pt idx="0">
                  <c:v>0.09</c:v>
                </c:pt>
              </c:strCache>
            </c:strRef>
          </c:tx>
          <c:spPr>
            <a:solidFill>
              <a:schemeClr val="accent2">
                <a:shade val="58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**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9-AA06-4065-9CC4-6D2AD2C29E39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**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A-AA06-4065-9CC4-6D2AD2C29E39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/>
                      <a:t>**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B-AA06-4065-9CC4-6D2AD2C29E3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errBars>
            <c:errBarType val="both"/>
            <c:errValType val="cust"/>
            <c:noEndCap val="0"/>
            <c:plus>
              <c:numRef>
                <c:f>'Soil-plant Cd'!$H$44:$H$46</c:f>
                <c:numCache>
                  <c:formatCode>General</c:formatCode>
                  <c:ptCount val="3"/>
                  <c:pt idx="0">
                    <c:v>9.9999999999999915E-4</c:v>
                  </c:pt>
                  <c:pt idx="1">
                    <c:v>1.1547005383792505E-3</c:v>
                  </c:pt>
                  <c:pt idx="2">
                    <c:v>9.9999999999999915E-4</c:v>
                  </c:pt>
                </c:numCache>
              </c:numRef>
            </c:plus>
            <c:minus>
              <c:numRef>
                <c:f>'Soil-plant Cd'!$H$44:$H$46</c:f>
                <c:numCache>
                  <c:formatCode>General</c:formatCode>
                  <c:ptCount val="3"/>
                  <c:pt idx="0">
                    <c:v>9.9999999999999915E-4</c:v>
                  </c:pt>
                  <c:pt idx="1">
                    <c:v>1.1547005383792505E-3</c:v>
                  </c:pt>
                  <c:pt idx="2">
                    <c:v>9.9999999999999915E-4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'Soil-plant Cd'!$AO$34:$AQ$34</c:f>
              <c:strCache>
                <c:ptCount val="3"/>
                <c:pt idx="0">
                  <c:v>Lettuce</c:v>
                </c:pt>
                <c:pt idx="1">
                  <c:v>Spinach</c:v>
                </c:pt>
                <c:pt idx="2">
                  <c:v>Methi</c:v>
                </c:pt>
              </c:strCache>
            </c:strRef>
          </c:cat>
          <c:val>
            <c:numRef>
              <c:f>'Soil-plant Cd'!$AO$38:$AQ$38</c:f>
              <c:numCache>
                <c:formatCode>0.000</c:formatCode>
                <c:ptCount val="3"/>
                <c:pt idx="0">
                  <c:v>2.5000000000000005E-2</c:v>
                </c:pt>
                <c:pt idx="1">
                  <c:v>2.1999999999999999E-2</c:v>
                </c:pt>
                <c:pt idx="2">
                  <c:v>2.1000000000000001E-2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AA06-4065-9CC4-6D2AD2C29E3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axId val="150930304"/>
        <c:axId val="150931264"/>
      </c:barChart>
      <c:catAx>
        <c:axId val="150930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50931264"/>
        <c:crosses val="autoZero"/>
        <c:auto val="1"/>
        <c:lblAlgn val="ctr"/>
        <c:lblOffset val="100"/>
        <c:noMultiLvlLbl val="0"/>
      </c:catAx>
      <c:valAx>
        <c:axId val="1509312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IN" b="1"/>
                  <a:t>Soil: Shoot</a:t>
                </a:r>
                <a:r>
                  <a:rPr lang="en-IN" b="1" baseline="0"/>
                  <a:t> Cd (ppm)</a:t>
                </a:r>
                <a:endParaRPr lang="en-IN" b="1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IN"/>
            </a:p>
          </c:txPr>
        </c:title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509303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'Soil-plant Cd'!$AN$50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chemeClr val="accent2">
                <a:tint val="58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errBars>
            <c:errBarType val="both"/>
            <c:errValType val="cust"/>
            <c:noEndCap val="0"/>
            <c:plus>
              <c:numRef>
                <c:f>'Soil-plant Cd'!$H$50:$H$52</c:f>
                <c:numCache>
                  <c:formatCode>General</c:formatCode>
                  <c:ptCount val="3"/>
                  <c:pt idx="0">
                    <c:v>5.7735026918962536E-4</c:v>
                  </c:pt>
                  <c:pt idx="1">
                    <c:v>5.773502691896258E-4</c:v>
                  </c:pt>
                  <c:pt idx="2">
                    <c:v>1E-3</c:v>
                  </c:pt>
                </c:numCache>
              </c:numRef>
            </c:plus>
            <c:minus>
              <c:numRef>
                <c:f>'Soil-plant Cd'!$H$50:$H$52</c:f>
                <c:numCache>
                  <c:formatCode>General</c:formatCode>
                  <c:ptCount val="3"/>
                  <c:pt idx="0">
                    <c:v>5.7735026918962536E-4</c:v>
                  </c:pt>
                  <c:pt idx="1">
                    <c:v>5.773502691896258E-4</c:v>
                  </c:pt>
                  <c:pt idx="2">
                    <c:v>1E-3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'Soil-plant Cd'!$AO$49:$AQ$49</c:f>
              <c:strCache>
                <c:ptCount val="3"/>
                <c:pt idx="0">
                  <c:v>Lettuce</c:v>
                </c:pt>
                <c:pt idx="1">
                  <c:v>Spinach</c:v>
                </c:pt>
                <c:pt idx="2">
                  <c:v>Methi</c:v>
                </c:pt>
              </c:strCache>
            </c:strRef>
          </c:cat>
          <c:val>
            <c:numRef>
              <c:f>'Soil-plant Cd'!$AO$50:$AQ$50</c:f>
              <c:numCache>
                <c:formatCode>0.000</c:formatCode>
                <c:ptCount val="3"/>
                <c:pt idx="0">
                  <c:v>8.666666666666668E-3</c:v>
                </c:pt>
                <c:pt idx="1">
                  <c:v>5.6666666666666671E-3</c:v>
                </c:pt>
                <c:pt idx="2">
                  <c:v>6.000000000000001E-3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03-4CF7-9545-3A1534601345}"/>
            </c:ext>
          </c:extLst>
        </c:ser>
        <c:ser>
          <c:idx val="1"/>
          <c:order val="1"/>
          <c:tx>
            <c:strRef>
              <c:f>'Soil-plant Cd'!$AN$51</c:f>
              <c:strCache>
                <c:ptCount val="1"/>
                <c:pt idx="0">
                  <c:v>0.03</c:v>
                </c:pt>
              </c:strCache>
            </c:strRef>
          </c:tx>
          <c:spPr>
            <a:solidFill>
              <a:schemeClr val="accent2">
                <a:tint val="86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**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0F03-4CF7-9545-3A1534601345}"/>
                </c:ext>
              </c:extLst>
            </c:dLbl>
            <c:dLbl>
              <c:idx val="1"/>
              <c:layout>
                <c:manualLayout>
                  <c:x val="-2.7777777777777779E-3"/>
                  <c:y val="9.0361456498606989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**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0F03-4CF7-9545-3A1534601345}"/>
                </c:ext>
              </c:extLst>
            </c:dLbl>
            <c:dLbl>
              <c:idx val="2"/>
              <c:layout>
                <c:manualLayout>
                  <c:x val="-1.0185067526415994E-16"/>
                  <c:y val="1.355421847479111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**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0F03-4CF7-9545-3A153460134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errBars>
            <c:errBarType val="both"/>
            <c:errValType val="cust"/>
            <c:noEndCap val="0"/>
            <c:plus>
              <c:numRef>
                <c:f>'Soil-plant Cd'!$H$53:$H$55</c:f>
                <c:numCache>
                  <c:formatCode>General</c:formatCode>
                  <c:ptCount val="3"/>
                  <c:pt idx="0">
                    <c:v>2.0000000000000018E-3</c:v>
                  </c:pt>
                  <c:pt idx="1">
                    <c:v>1.0000000000000009E-3</c:v>
                  </c:pt>
                  <c:pt idx="2">
                    <c:v>1.0000000000000009E-3</c:v>
                  </c:pt>
                </c:numCache>
              </c:numRef>
            </c:plus>
            <c:minus>
              <c:numRef>
                <c:f>'Soil-plant Cd'!$H$53:$H$55</c:f>
                <c:numCache>
                  <c:formatCode>General</c:formatCode>
                  <c:ptCount val="3"/>
                  <c:pt idx="0">
                    <c:v>2.0000000000000018E-3</c:v>
                  </c:pt>
                  <c:pt idx="1">
                    <c:v>1.0000000000000009E-3</c:v>
                  </c:pt>
                  <c:pt idx="2">
                    <c:v>1.0000000000000009E-3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'Soil-plant Cd'!$AO$49:$AQ$49</c:f>
              <c:strCache>
                <c:ptCount val="3"/>
                <c:pt idx="0">
                  <c:v>Lettuce</c:v>
                </c:pt>
                <c:pt idx="1">
                  <c:v>Spinach</c:v>
                </c:pt>
                <c:pt idx="2">
                  <c:v>Methi</c:v>
                </c:pt>
              </c:strCache>
            </c:strRef>
          </c:cat>
          <c:val>
            <c:numRef>
              <c:f>'Soil-plant Cd'!$AO$51:$AQ$51</c:f>
              <c:numCache>
                <c:formatCode>0.000</c:formatCode>
                <c:ptCount val="3"/>
                <c:pt idx="0">
                  <c:v>3.3000000000000002E-2</c:v>
                </c:pt>
                <c:pt idx="1">
                  <c:v>3.7999999999999999E-2</c:v>
                </c:pt>
                <c:pt idx="2">
                  <c:v>3.3000000000000002E-2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F03-4CF7-9545-3A1534601345}"/>
            </c:ext>
          </c:extLst>
        </c:ser>
        <c:ser>
          <c:idx val="2"/>
          <c:order val="2"/>
          <c:tx>
            <c:strRef>
              <c:f>'Soil-plant Cd'!$AN$52</c:f>
              <c:strCache>
                <c:ptCount val="1"/>
                <c:pt idx="0">
                  <c:v>0.06</c:v>
                </c:pt>
              </c:strCache>
            </c:strRef>
          </c:tx>
          <c:spPr>
            <a:solidFill>
              <a:schemeClr val="accent2">
                <a:shade val="86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-1.355421847479111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**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0F03-4CF7-9545-3A1534601345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**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6-0F03-4CF7-9545-3A1534601345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/>
                      <a:t>**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7-0F03-4CF7-9545-3A153460134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errBars>
            <c:errBarType val="both"/>
            <c:errValType val="cust"/>
            <c:noEndCap val="0"/>
            <c:plus>
              <c:numRef>
                <c:f>'Soil-plant Cd'!$H$56:$H$58</c:f>
                <c:numCache>
                  <c:formatCode>General</c:formatCode>
                  <c:ptCount val="3"/>
                  <c:pt idx="0">
                    <c:v>3.5118845842842458E-3</c:v>
                  </c:pt>
                  <c:pt idx="1">
                    <c:v>2.0000000000000018E-3</c:v>
                  </c:pt>
                  <c:pt idx="2">
                    <c:v>1.5275252316519442E-3</c:v>
                  </c:pt>
                </c:numCache>
              </c:numRef>
            </c:plus>
            <c:minus>
              <c:numRef>
                <c:f>'Soil-plant Cd'!$H$56:$H$58</c:f>
                <c:numCache>
                  <c:formatCode>General</c:formatCode>
                  <c:ptCount val="3"/>
                  <c:pt idx="0">
                    <c:v>3.5118845842842458E-3</c:v>
                  </c:pt>
                  <c:pt idx="1">
                    <c:v>2.0000000000000018E-3</c:v>
                  </c:pt>
                  <c:pt idx="2">
                    <c:v>1.5275252316519442E-3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'Soil-plant Cd'!$AO$49:$AQ$49</c:f>
              <c:strCache>
                <c:ptCount val="3"/>
                <c:pt idx="0">
                  <c:v>Lettuce</c:v>
                </c:pt>
                <c:pt idx="1">
                  <c:v>Spinach</c:v>
                </c:pt>
                <c:pt idx="2">
                  <c:v>Methi</c:v>
                </c:pt>
              </c:strCache>
            </c:strRef>
          </c:cat>
          <c:val>
            <c:numRef>
              <c:f>'Soil-plant Cd'!$AO$52:$AQ$52</c:f>
              <c:numCache>
                <c:formatCode>0.000</c:formatCode>
                <c:ptCount val="3"/>
                <c:pt idx="0">
                  <c:v>4.1333333333333333E-2</c:v>
                </c:pt>
                <c:pt idx="1">
                  <c:v>3.9E-2</c:v>
                </c:pt>
                <c:pt idx="2">
                  <c:v>4.9333333333333333E-2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F03-4CF7-9545-3A1534601345}"/>
            </c:ext>
          </c:extLst>
        </c:ser>
        <c:ser>
          <c:idx val="3"/>
          <c:order val="3"/>
          <c:tx>
            <c:strRef>
              <c:f>'Soil-plant Cd'!$AN$53</c:f>
              <c:strCache>
                <c:ptCount val="1"/>
                <c:pt idx="0">
                  <c:v>0.09</c:v>
                </c:pt>
              </c:strCache>
            </c:strRef>
          </c:tx>
          <c:spPr>
            <a:solidFill>
              <a:schemeClr val="accent2">
                <a:shade val="58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**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9-0F03-4CF7-9545-3A1534601345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**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A-0F03-4CF7-9545-3A1534601345}"/>
                </c:ext>
              </c:extLst>
            </c:dLbl>
            <c:dLbl>
              <c:idx val="2"/>
              <c:layout>
                <c:manualLayout>
                  <c:x val="0"/>
                  <c:y val="-2.25903641246518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**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B-0F03-4CF7-9545-3A153460134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errBars>
            <c:errBarType val="both"/>
            <c:errValType val="cust"/>
            <c:noEndCap val="0"/>
            <c:plus>
              <c:numRef>
                <c:f>'Soil-plant Cd'!$H$59:$H$61</c:f>
                <c:numCache>
                  <c:formatCode>General</c:formatCode>
                  <c:ptCount val="3"/>
                  <c:pt idx="0">
                    <c:v>1.5275252316519479E-3</c:v>
                  </c:pt>
                  <c:pt idx="1">
                    <c:v>4.0000000000000001E-3</c:v>
                  </c:pt>
                  <c:pt idx="2">
                    <c:v>4.0000000000000001E-3</c:v>
                  </c:pt>
                </c:numCache>
              </c:numRef>
            </c:plus>
            <c:minus>
              <c:numRef>
                <c:f>'Soil-plant Cd'!$H$59:$H$61</c:f>
                <c:numCache>
                  <c:formatCode>General</c:formatCode>
                  <c:ptCount val="3"/>
                  <c:pt idx="0">
                    <c:v>1.5275252316519479E-3</c:v>
                  </c:pt>
                  <c:pt idx="1">
                    <c:v>4.0000000000000001E-3</c:v>
                  </c:pt>
                  <c:pt idx="2">
                    <c:v>4.0000000000000001E-3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'Soil-plant Cd'!$AO$49:$AQ$49</c:f>
              <c:strCache>
                <c:ptCount val="3"/>
                <c:pt idx="0">
                  <c:v>Lettuce</c:v>
                </c:pt>
                <c:pt idx="1">
                  <c:v>Spinach</c:v>
                </c:pt>
                <c:pt idx="2">
                  <c:v>Methi</c:v>
                </c:pt>
              </c:strCache>
            </c:strRef>
          </c:cat>
          <c:val>
            <c:numRef>
              <c:f>'Soil-plant Cd'!$AO$53:$AQ$53</c:f>
              <c:numCache>
                <c:formatCode>0.000</c:formatCode>
                <c:ptCount val="3"/>
                <c:pt idx="0">
                  <c:v>4.5333333333333337E-2</c:v>
                </c:pt>
                <c:pt idx="1">
                  <c:v>4.8999999999999995E-2</c:v>
                </c:pt>
                <c:pt idx="2">
                  <c:v>5.0999999999999997E-2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0F03-4CF7-9545-3A153460134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axId val="138522752"/>
        <c:axId val="138524672"/>
      </c:barChart>
      <c:catAx>
        <c:axId val="138522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38524672"/>
        <c:crosses val="autoZero"/>
        <c:auto val="1"/>
        <c:lblAlgn val="ctr"/>
        <c:lblOffset val="100"/>
        <c:noMultiLvlLbl val="0"/>
      </c:catAx>
      <c:valAx>
        <c:axId val="138524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IN" b="1"/>
                  <a:t>Soil: Root Cd (ppm)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385227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cap="none" spc="5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en-IN"/>
              <a:t>DTPA Cd2+ (ppm)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cap="none" spc="50" normalizeH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j-ea"/>
              <a:cs typeface="+mj-cs"/>
            </a:defRPr>
          </a:pPr>
          <a:endParaRPr lang="en-IN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'Soil-plant Cd'!$AO$5</c:f>
              <c:strCache>
                <c:ptCount val="1"/>
                <c:pt idx="0">
                  <c:v>Lettuce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lt1"/>
              </a:solidFill>
              <a:ln w="38100">
                <a:solidFill>
                  <a:schemeClr val="accent1">
                    <a:alpha val="60000"/>
                  </a:schemeClr>
                </a:solidFill>
              </a:ln>
              <a:effectLst/>
            </c:spPr>
          </c:marker>
          <c:trendline>
            <c:spPr>
              <a:ln w="15875" cap="rnd">
                <a:solidFill>
                  <a:schemeClr val="accent1"/>
                </a:solidFill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53449033400404899"/>
                  <c:y val="-2.8002903974559547E-2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900" b="0" i="0" u="none" strike="noStrike" kern="1200" baseline="0">
                        <a:solidFill>
                          <a:schemeClr val="tx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/>
                      <a:t>Lettuce</a:t>
                    </a:r>
                  </a:p>
                  <a:p>
                    <a:pPr>
                      <a:defRPr/>
                    </a:pPr>
                    <a:r>
                      <a:rPr lang="en-US"/>
                      <a:t>y = 0.8778x + 0.0007</a:t>
                    </a:r>
                    <a:br>
                      <a:rPr lang="en-US"/>
                    </a:br>
                    <a:r>
                      <a:rPr lang="en-US"/>
                      <a:t>R² = 0.9511</a:t>
                    </a:r>
                  </a:p>
                </c:rich>
              </c:tx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'Soil-plant Cd'!$AN$6:$AN$9</c:f>
              <c:numCache>
                <c:formatCode>General</c:formatCode>
                <c:ptCount val="4"/>
                <c:pt idx="0">
                  <c:v>0</c:v>
                </c:pt>
                <c:pt idx="1">
                  <c:v>0.03</c:v>
                </c:pt>
                <c:pt idx="2">
                  <c:v>0.06</c:v>
                </c:pt>
                <c:pt idx="3">
                  <c:v>0.09</c:v>
                </c:pt>
              </c:numCache>
            </c:numRef>
          </c:xVal>
          <c:yVal>
            <c:numRef>
              <c:f>'Soil-plant Cd'!$AO$6:$AO$9</c:f>
              <c:numCache>
                <c:formatCode>0.000</c:formatCode>
                <c:ptCount val="4"/>
                <c:pt idx="0">
                  <c:v>1E-3</c:v>
                </c:pt>
                <c:pt idx="1">
                  <c:v>3.2000000000000001E-2</c:v>
                </c:pt>
                <c:pt idx="2">
                  <c:v>4.2333333333333334E-2</c:v>
                </c:pt>
                <c:pt idx="3">
                  <c:v>8.533333333333333E-2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33F-44C3-8071-4B0CA0873E58}"/>
            </c:ext>
          </c:extLst>
        </c:ser>
        <c:ser>
          <c:idx val="1"/>
          <c:order val="1"/>
          <c:tx>
            <c:strRef>
              <c:f>'Soil-plant Cd'!$AP$5</c:f>
              <c:strCache>
                <c:ptCount val="1"/>
                <c:pt idx="0">
                  <c:v>Spinach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lt1"/>
              </a:solidFill>
              <a:ln w="38100">
                <a:solidFill>
                  <a:schemeClr val="accent2">
                    <a:alpha val="60000"/>
                  </a:schemeClr>
                </a:solidFill>
              </a:ln>
              <a:effectLst/>
            </c:spPr>
          </c:marker>
          <c:trendline>
            <c:spPr>
              <a:ln w="15875" cap="rnd">
                <a:solidFill>
                  <a:schemeClr val="accent2"/>
                </a:solidFill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4.2161572280210509E-2"/>
                  <c:y val="0.39044824142526524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900" b="0" i="0" u="none" strike="noStrike" kern="1200" baseline="0">
                        <a:solidFill>
                          <a:schemeClr val="tx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/>
                      <a:t>Spinach</a:t>
                    </a:r>
                  </a:p>
                  <a:p>
                    <a:pPr>
                      <a:defRPr/>
                    </a:pPr>
                    <a:r>
                      <a:rPr lang="en-US"/>
                      <a:t>y = 0.99x + 0.0042</a:t>
                    </a:r>
                    <a:br>
                      <a:rPr lang="en-US"/>
                    </a:br>
                    <a:r>
                      <a:rPr lang="en-US"/>
                      <a:t>R² = 0.9945</a:t>
                    </a:r>
                  </a:p>
                </c:rich>
              </c:tx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'Soil-plant Cd'!$AN$6:$AN$9</c:f>
              <c:numCache>
                <c:formatCode>General</c:formatCode>
                <c:ptCount val="4"/>
                <c:pt idx="0">
                  <c:v>0</c:v>
                </c:pt>
                <c:pt idx="1">
                  <c:v>0.03</c:v>
                </c:pt>
                <c:pt idx="2">
                  <c:v>0.06</c:v>
                </c:pt>
                <c:pt idx="3">
                  <c:v>0.09</c:v>
                </c:pt>
              </c:numCache>
            </c:numRef>
          </c:xVal>
          <c:yVal>
            <c:numRef>
              <c:f>'Soil-plant Cd'!$AP$6:$AP$9</c:f>
              <c:numCache>
                <c:formatCode>0.000</c:formatCode>
                <c:ptCount val="4"/>
                <c:pt idx="0">
                  <c:v>2E-3</c:v>
                </c:pt>
                <c:pt idx="1">
                  <c:v>3.7999999999999999E-2</c:v>
                </c:pt>
                <c:pt idx="2">
                  <c:v>6.2E-2</c:v>
                </c:pt>
                <c:pt idx="3">
                  <c:v>9.3000000000000013E-2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33F-44C3-8071-4B0CA0873E58}"/>
            </c:ext>
          </c:extLst>
        </c:ser>
        <c:ser>
          <c:idx val="2"/>
          <c:order val="2"/>
          <c:tx>
            <c:strRef>
              <c:f>'Soil-plant Cd'!$AQ$5</c:f>
              <c:strCache>
                <c:ptCount val="1"/>
                <c:pt idx="0">
                  <c:v>Methi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lt1"/>
              </a:solidFill>
              <a:ln w="38100">
                <a:solidFill>
                  <a:schemeClr val="accent3">
                    <a:alpha val="60000"/>
                  </a:schemeClr>
                </a:solidFill>
              </a:ln>
              <a:effectLst/>
            </c:spPr>
          </c:marker>
          <c:trendline>
            <c:spPr>
              <a:ln w="15875" cap="rnd">
                <a:solidFill>
                  <a:schemeClr val="accent3"/>
                </a:solidFill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23512211031605046"/>
                  <c:y val="0.39910563037039309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900" b="0" i="0" u="none" strike="noStrike" kern="1200" baseline="0">
                        <a:solidFill>
                          <a:schemeClr val="tx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/>
                      <a:t>Methi</a:t>
                    </a:r>
                  </a:p>
                  <a:p>
                    <a:pPr>
                      <a:defRPr/>
                    </a:pPr>
                    <a:r>
                      <a:rPr lang="en-US"/>
                      <a:t>y = 0.9233x + 0.0022</a:t>
                    </a:r>
                    <a:br>
                      <a:rPr lang="en-US"/>
                    </a:br>
                    <a:r>
                      <a:rPr lang="en-US"/>
                      <a:t>R² = 0.98</a:t>
                    </a:r>
                  </a:p>
                </c:rich>
              </c:tx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'Soil-plant Cd'!$AN$6:$AN$9</c:f>
              <c:numCache>
                <c:formatCode>General</c:formatCode>
                <c:ptCount val="4"/>
                <c:pt idx="0">
                  <c:v>0</c:v>
                </c:pt>
                <c:pt idx="1">
                  <c:v>0.03</c:v>
                </c:pt>
                <c:pt idx="2">
                  <c:v>0.06</c:v>
                </c:pt>
                <c:pt idx="3">
                  <c:v>0.09</c:v>
                </c:pt>
              </c:numCache>
            </c:numRef>
          </c:xVal>
          <c:yVal>
            <c:numRef>
              <c:f>'Soil-plant Cd'!$AQ$6:$AQ$9</c:f>
              <c:numCache>
                <c:formatCode>0.000</c:formatCode>
                <c:ptCount val="4"/>
                <c:pt idx="0">
                  <c:v>1E-3</c:v>
                </c:pt>
                <c:pt idx="1">
                  <c:v>3.5000000000000003E-2</c:v>
                </c:pt>
                <c:pt idx="2">
                  <c:v>5.0999999999999997E-2</c:v>
                </c:pt>
                <c:pt idx="3">
                  <c:v>8.8000000000000009E-2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E33F-44C3-8071-4B0CA0873E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9001904"/>
        <c:axId val="69010064"/>
      </c:scatterChart>
      <c:valAx>
        <c:axId val="69001904"/>
        <c:scaling>
          <c:orientation val="minMax"/>
          <c:max val="0.1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tx1">
                <a:lumMod val="25000"/>
                <a:lumOff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010064"/>
        <c:crosses val="autoZero"/>
        <c:crossBetween val="midCat"/>
        <c:majorUnit val="3.0000000000000006E-2"/>
      </c:valAx>
      <c:valAx>
        <c:axId val="690100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solidFill>
              <a:schemeClr val="tx1">
                <a:lumMod val="25000"/>
                <a:lumOff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001904"/>
        <c:crossesAt val="0"/>
        <c:crossBetween val="midCat"/>
        <c:majorUnit val="2.0000000000000004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cap="none" spc="5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en-IN"/>
              <a:t>Soil: Total Cd (ppm)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cap="none" spc="50" normalizeH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j-ea"/>
              <a:cs typeface="+mj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'Soil-plant Cd'!$AO$19</c:f>
              <c:strCache>
                <c:ptCount val="1"/>
                <c:pt idx="0">
                  <c:v>Lettuce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lt1"/>
              </a:solidFill>
              <a:ln w="38100">
                <a:solidFill>
                  <a:schemeClr val="accent1">
                    <a:alpha val="60000"/>
                  </a:schemeClr>
                </a:solidFill>
              </a:ln>
              <a:effectLst/>
            </c:spPr>
          </c:marker>
          <c:trendline>
            <c:spPr>
              <a:ln w="15875" cap="rnd">
                <a:solidFill>
                  <a:schemeClr val="accent1"/>
                </a:solidFill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51679391975691436"/>
                  <c:y val="-3.4431366938053966E-2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900" b="0" i="0" u="none" strike="noStrike" kern="1200" baseline="0">
                        <a:solidFill>
                          <a:schemeClr val="tx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baseline="0"/>
                      <a:t>Lettuve</a:t>
                    </a:r>
                  </a:p>
                  <a:p>
                    <a:pPr>
                      <a:defRPr/>
                    </a:pPr>
                    <a:r>
                      <a:rPr lang="en-US" baseline="0"/>
                      <a:t>y = 2.3556x + 0.0148</a:t>
                    </a:r>
                    <a:br>
                      <a:rPr lang="en-US" baseline="0"/>
                    </a:br>
                    <a:r>
                      <a:rPr lang="en-US" baseline="0"/>
                      <a:t>R² = 0.9836</a:t>
                    </a:r>
                    <a:endParaRPr lang="en-US"/>
                  </a:p>
                </c:rich>
              </c:tx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'Soil-plant Cd'!$AN$20:$AN$23</c:f>
              <c:numCache>
                <c:formatCode>General</c:formatCode>
                <c:ptCount val="4"/>
                <c:pt idx="0">
                  <c:v>0</c:v>
                </c:pt>
                <c:pt idx="1">
                  <c:v>0.03</c:v>
                </c:pt>
                <c:pt idx="2">
                  <c:v>0.06</c:v>
                </c:pt>
                <c:pt idx="3">
                  <c:v>0.09</c:v>
                </c:pt>
              </c:numCache>
            </c:numRef>
          </c:xVal>
          <c:yVal>
            <c:numRef>
              <c:f>'Soil-plant Cd'!$AO$20:$AO$23</c:f>
              <c:numCache>
                <c:formatCode>0.000</c:formatCode>
                <c:ptCount val="4"/>
                <c:pt idx="0">
                  <c:v>2.5999999999999999E-2</c:v>
                </c:pt>
                <c:pt idx="1">
                  <c:v>7.0333333333333345E-2</c:v>
                </c:pt>
                <c:pt idx="2">
                  <c:v>0.153</c:v>
                </c:pt>
                <c:pt idx="3">
                  <c:v>0.23399999999999999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436-434B-986A-30500C746D28}"/>
            </c:ext>
          </c:extLst>
        </c:ser>
        <c:ser>
          <c:idx val="1"/>
          <c:order val="1"/>
          <c:tx>
            <c:strRef>
              <c:f>'Soil-plant Cd'!$AP$19</c:f>
              <c:strCache>
                <c:ptCount val="1"/>
                <c:pt idx="0">
                  <c:v>Spinach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lt1"/>
              </a:solidFill>
              <a:ln w="38100">
                <a:solidFill>
                  <a:schemeClr val="accent2">
                    <a:alpha val="60000"/>
                  </a:schemeClr>
                </a:solidFill>
              </a:ln>
              <a:effectLst/>
            </c:spPr>
          </c:marker>
          <c:trendline>
            <c:spPr>
              <a:ln w="15875" cap="rnd">
                <a:solidFill>
                  <a:schemeClr val="accent2"/>
                </a:solidFill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2.2184283145231302E-2"/>
                  <c:y val="0.32671002000848764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900" b="0" i="0" u="none" strike="noStrike" kern="1200" baseline="0">
                        <a:solidFill>
                          <a:schemeClr val="tx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baseline="0"/>
                      <a:t>Spinach</a:t>
                    </a:r>
                  </a:p>
                  <a:p>
                    <a:pPr>
                      <a:defRPr/>
                    </a:pPr>
                    <a:r>
                      <a:rPr lang="en-US" baseline="0"/>
                      <a:t>y = 2.7967x + 0.0054</a:t>
                    </a:r>
                    <a:br>
                      <a:rPr lang="en-US" baseline="0"/>
                    </a:br>
                    <a:r>
                      <a:rPr lang="en-US" baseline="0"/>
                      <a:t>R² = 0.9774</a:t>
                    </a:r>
                    <a:endParaRPr lang="en-US"/>
                  </a:p>
                </c:rich>
              </c:tx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'Soil-plant Cd'!$AN$20:$AN$23</c:f>
              <c:numCache>
                <c:formatCode>General</c:formatCode>
                <c:ptCount val="4"/>
                <c:pt idx="0">
                  <c:v>0</c:v>
                </c:pt>
                <c:pt idx="1">
                  <c:v>0.03</c:v>
                </c:pt>
                <c:pt idx="2">
                  <c:v>0.06</c:v>
                </c:pt>
                <c:pt idx="3">
                  <c:v>0.09</c:v>
                </c:pt>
              </c:numCache>
            </c:numRef>
          </c:xVal>
          <c:yVal>
            <c:numRef>
              <c:f>'Soil-plant Cd'!$AP$20:$AP$23</c:f>
              <c:numCache>
                <c:formatCode>0.000</c:formatCode>
                <c:ptCount val="4"/>
                <c:pt idx="0">
                  <c:v>2.1000000000000001E-2</c:v>
                </c:pt>
                <c:pt idx="1">
                  <c:v>6.9000000000000006E-2</c:v>
                </c:pt>
                <c:pt idx="2">
                  <c:v>0.16700000000000001</c:v>
                </c:pt>
                <c:pt idx="3">
                  <c:v>0.26800000000000002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436-434B-986A-30500C746D28}"/>
            </c:ext>
          </c:extLst>
        </c:ser>
        <c:ser>
          <c:idx val="2"/>
          <c:order val="2"/>
          <c:tx>
            <c:strRef>
              <c:f>'Soil-plant Cd'!$AQ$19</c:f>
              <c:strCache>
                <c:ptCount val="1"/>
                <c:pt idx="0">
                  <c:v>Methi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lt1"/>
              </a:solidFill>
              <a:ln w="38100">
                <a:solidFill>
                  <a:schemeClr val="accent3">
                    <a:alpha val="60000"/>
                  </a:schemeClr>
                </a:solidFill>
              </a:ln>
              <a:effectLst/>
            </c:spPr>
          </c:marker>
          <c:trendline>
            <c:spPr>
              <a:ln w="15875" cap="rnd">
                <a:solidFill>
                  <a:schemeClr val="accent3"/>
                </a:solidFill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24253030819794122"/>
                  <c:y val="0.30504834764075622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900" b="0" i="0" u="none" strike="noStrike" kern="1200" baseline="0">
                        <a:solidFill>
                          <a:schemeClr val="tx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baseline="0"/>
                      <a:t>Methi</a:t>
                    </a:r>
                  </a:p>
                  <a:p>
                    <a:pPr>
                      <a:defRPr/>
                    </a:pPr>
                    <a:r>
                      <a:rPr lang="en-US" baseline="0"/>
                      <a:t>y = 2.3758x + 0.012</a:t>
                    </a:r>
                    <a:br>
                      <a:rPr lang="en-US" baseline="0"/>
                    </a:br>
                    <a:r>
                      <a:rPr lang="en-US" baseline="0"/>
                      <a:t>R² = 0.9443</a:t>
                    </a:r>
                    <a:endParaRPr lang="en-US"/>
                  </a:p>
                </c:rich>
              </c:tx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'Soil-plant Cd'!$AN$20:$AN$23</c:f>
              <c:numCache>
                <c:formatCode>General</c:formatCode>
                <c:ptCount val="4"/>
                <c:pt idx="0">
                  <c:v>0</c:v>
                </c:pt>
                <c:pt idx="1">
                  <c:v>0.03</c:v>
                </c:pt>
                <c:pt idx="2">
                  <c:v>0.06</c:v>
                </c:pt>
                <c:pt idx="3">
                  <c:v>0.09</c:v>
                </c:pt>
              </c:numCache>
            </c:numRef>
          </c:xVal>
          <c:yVal>
            <c:numRef>
              <c:f>'Soil-plant Cd'!$AQ$20:$AQ$23</c:f>
              <c:numCache>
                <c:formatCode>0.000</c:formatCode>
                <c:ptCount val="4"/>
                <c:pt idx="0">
                  <c:v>2.6200000000000001E-2</c:v>
                </c:pt>
                <c:pt idx="1">
                  <c:v>7.5999999999999998E-2</c:v>
                </c:pt>
                <c:pt idx="2">
                  <c:v>0.12633333333333333</c:v>
                </c:pt>
                <c:pt idx="3">
                  <c:v>0.247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6436-434B-986A-30500C746D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0449680"/>
        <c:axId val="130473680"/>
      </c:scatterChart>
      <c:valAx>
        <c:axId val="13044968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N"/>
                  <a:t>Concentration in ppm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tx1">
                <a:lumMod val="15000"/>
                <a:lumOff val="8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0473680"/>
        <c:crosses val="autoZero"/>
        <c:crossBetween val="midCat"/>
      </c:valAx>
      <c:valAx>
        <c:axId val="130473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N"/>
                  <a:t>Soil: Total</a:t>
                </a:r>
                <a:r>
                  <a:rPr lang="en-IN" baseline="0"/>
                  <a:t> cd</a:t>
                </a:r>
                <a:endParaRPr lang="en-IN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IN"/>
            </a:p>
          </c:txPr>
        </c:title>
        <c:numFmt formatCode="0.000" sourceLinked="1"/>
        <c:majorTickMark val="none"/>
        <c:minorTickMark val="none"/>
        <c:tickLblPos val="nextTo"/>
        <c:spPr>
          <a:noFill/>
          <a:ln>
            <a:solidFill>
              <a:schemeClr val="tx1">
                <a:lumMod val="25000"/>
                <a:lumOff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044968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Hydroponics!$AO$27</c:f>
              <c:strCache>
                <c:ptCount val="1"/>
                <c:pt idx="0">
                  <c:v>0 ppm</c:v>
                </c:pt>
              </c:strCache>
            </c:strRef>
          </c:tx>
          <c:spPr>
            <a:solidFill>
              <a:schemeClr val="accent4">
                <a:shade val="58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-1.85185185185185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D9F-4D0D-92D1-526435273273}"/>
                </c:ext>
              </c:extLst>
            </c:dLbl>
            <c:dLbl>
              <c:idx val="1"/>
              <c:layout>
                <c:manualLayout>
                  <c:x val="0"/>
                  <c:y val="-1.85185185185185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D9F-4D0D-92D1-526435273273}"/>
                </c:ext>
              </c:extLst>
            </c:dLbl>
            <c:dLbl>
              <c:idx val="2"/>
              <c:layout>
                <c:manualLayout>
                  <c:x val="0"/>
                  <c:y val="-1.38888888888889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D9F-4D0D-92D1-52643527327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errBars>
            <c:errBarType val="both"/>
            <c:errValType val="cust"/>
            <c:noEndCap val="0"/>
            <c:plus>
              <c:numRef>
                <c:f>Hydroponics!$AK$25:$AK$27</c:f>
                <c:numCache>
                  <c:formatCode>General</c:formatCode>
                  <c:ptCount val="3"/>
                  <c:pt idx="0">
                    <c:v>0.39999999999999991</c:v>
                  </c:pt>
                  <c:pt idx="1">
                    <c:v>0.23094010767585002</c:v>
                  </c:pt>
                  <c:pt idx="2">
                    <c:v>0.34641016151377524</c:v>
                  </c:pt>
                </c:numCache>
              </c:numRef>
            </c:plus>
            <c:minus>
              <c:numRef>
                <c:f>Hydroponics!$AK$25:$AK$27</c:f>
                <c:numCache>
                  <c:formatCode>General</c:formatCode>
                  <c:ptCount val="3"/>
                  <c:pt idx="0">
                    <c:v>0.39999999999999991</c:v>
                  </c:pt>
                  <c:pt idx="1">
                    <c:v>0.23094010767585002</c:v>
                  </c:pt>
                  <c:pt idx="2">
                    <c:v>0.34641016151377524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Hydroponics!$AN$28:$AN$30</c:f>
              <c:strCache>
                <c:ptCount val="3"/>
                <c:pt idx="0">
                  <c:v>Lettuce</c:v>
                </c:pt>
                <c:pt idx="1">
                  <c:v>Spinach</c:v>
                </c:pt>
                <c:pt idx="2">
                  <c:v>Methi</c:v>
                </c:pt>
              </c:strCache>
            </c:strRef>
          </c:cat>
          <c:val>
            <c:numRef>
              <c:f>Hydroponics!$AO$28:$AO$30</c:f>
              <c:numCache>
                <c:formatCode>0.00</c:formatCode>
                <c:ptCount val="3"/>
                <c:pt idx="0">
                  <c:v>6.5999999999999988</c:v>
                </c:pt>
                <c:pt idx="1">
                  <c:v>6.5333333333333341</c:v>
                </c:pt>
                <c:pt idx="2">
                  <c:v>6.6000000000000005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D9F-4D0D-92D1-526435273273}"/>
            </c:ext>
          </c:extLst>
        </c:ser>
        <c:ser>
          <c:idx val="1"/>
          <c:order val="1"/>
          <c:tx>
            <c:strRef>
              <c:f>Hydroponics!$AP$27</c:f>
              <c:strCache>
                <c:ptCount val="1"/>
                <c:pt idx="0">
                  <c:v>0.03 ppm</c:v>
                </c:pt>
              </c:strCache>
            </c:strRef>
          </c:tx>
          <c:spPr>
            <a:solidFill>
              <a:schemeClr val="accent4">
                <a:shade val="86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-9.2592592592592692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NS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4D9F-4D0D-92D1-526435273273}"/>
                </c:ext>
              </c:extLst>
            </c:dLbl>
            <c:dLbl>
              <c:idx val="1"/>
              <c:layout>
                <c:manualLayout>
                  <c:x val="0"/>
                  <c:y val="-1.851851851851851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NS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4D9F-4D0D-92D1-526435273273}"/>
                </c:ext>
              </c:extLst>
            </c:dLbl>
            <c:dLbl>
              <c:idx val="2"/>
              <c:layout>
                <c:manualLayout>
                  <c:x val="-1.0185067526415994E-16"/>
                  <c:y val="-3.703703703703704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NS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6-4D9F-4D0D-92D1-52643527327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errBars>
            <c:errBarType val="both"/>
            <c:errValType val="cust"/>
            <c:noEndCap val="0"/>
            <c:plus>
              <c:numRef>
                <c:f>Hydroponics!$AK$28:$AK$30</c:f>
                <c:numCache>
                  <c:formatCode>General</c:formatCode>
                  <c:ptCount val="3"/>
                  <c:pt idx="0">
                    <c:v>0.30550504633038922</c:v>
                  </c:pt>
                  <c:pt idx="1">
                    <c:v>0.23094010767585002</c:v>
                  </c:pt>
                  <c:pt idx="2">
                    <c:v>0.61101009266077877</c:v>
                  </c:pt>
                </c:numCache>
              </c:numRef>
            </c:plus>
            <c:minus>
              <c:numRef>
                <c:f>Hydroponics!$AK$28:$AK$30</c:f>
                <c:numCache>
                  <c:formatCode>General</c:formatCode>
                  <c:ptCount val="3"/>
                  <c:pt idx="0">
                    <c:v>0.30550504633038922</c:v>
                  </c:pt>
                  <c:pt idx="1">
                    <c:v>0.23094010767585002</c:v>
                  </c:pt>
                  <c:pt idx="2">
                    <c:v>0.61101009266077877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Hydroponics!$AN$28:$AN$30</c:f>
              <c:strCache>
                <c:ptCount val="3"/>
                <c:pt idx="0">
                  <c:v>Lettuce</c:v>
                </c:pt>
                <c:pt idx="1">
                  <c:v>Spinach</c:v>
                </c:pt>
                <c:pt idx="2">
                  <c:v>Methi</c:v>
                </c:pt>
              </c:strCache>
            </c:strRef>
          </c:cat>
          <c:val>
            <c:numRef>
              <c:f>Hydroponics!$AP$28:$AP$30</c:f>
              <c:numCache>
                <c:formatCode>0.00</c:formatCode>
                <c:ptCount val="3"/>
                <c:pt idx="0">
                  <c:v>6.666666666666667</c:v>
                </c:pt>
                <c:pt idx="1">
                  <c:v>6.5333333333333341</c:v>
                </c:pt>
                <c:pt idx="2">
                  <c:v>6.5333333333333341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D9F-4D0D-92D1-526435273273}"/>
            </c:ext>
          </c:extLst>
        </c:ser>
        <c:ser>
          <c:idx val="2"/>
          <c:order val="2"/>
          <c:tx>
            <c:strRef>
              <c:f>Hydroponics!$AQ$27</c:f>
              <c:strCache>
                <c:ptCount val="1"/>
                <c:pt idx="0">
                  <c:v>0.06 ppm</c:v>
                </c:pt>
              </c:strCache>
            </c:strRef>
          </c:tx>
          <c:spPr>
            <a:solidFill>
              <a:schemeClr val="accent4">
                <a:tint val="86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-2.7777777777777776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NS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8-4D9F-4D0D-92D1-526435273273}"/>
                </c:ext>
              </c:extLst>
            </c:dLbl>
            <c:dLbl>
              <c:idx val="1"/>
              <c:layout>
                <c:manualLayout>
                  <c:x val="0"/>
                  <c:y val="-9.2592592592592692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NS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9-4D9F-4D0D-92D1-526435273273}"/>
                </c:ext>
              </c:extLst>
            </c:dLbl>
            <c:dLbl>
              <c:idx val="2"/>
              <c:layout>
                <c:manualLayout>
                  <c:x val="-1.0185067526415994E-16"/>
                  <c:y val="-1.8518518518518528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NS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A-4D9F-4D0D-92D1-52643527327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errBars>
            <c:errBarType val="both"/>
            <c:errValType val="cust"/>
            <c:noEndCap val="0"/>
            <c:plus>
              <c:numRef>
                <c:f>Hydroponics!$AK$31:$AK$33</c:f>
                <c:numCache>
                  <c:formatCode>General</c:formatCode>
                  <c:ptCount val="3"/>
                  <c:pt idx="0">
                    <c:v>0.57735026918962584</c:v>
                  </c:pt>
                  <c:pt idx="1">
                    <c:v>0.30550504633038922</c:v>
                  </c:pt>
                  <c:pt idx="2">
                    <c:v>0.34641016151377524</c:v>
                  </c:pt>
                </c:numCache>
              </c:numRef>
            </c:plus>
            <c:minus>
              <c:numRef>
                <c:f>Hydroponics!$AK$31:$AK$33</c:f>
                <c:numCache>
                  <c:formatCode>General</c:formatCode>
                  <c:ptCount val="3"/>
                  <c:pt idx="0">
                    <c:v>0.57735026918962584</c:v>
                  </c:pt>
                  <c:pt idx="1">
                    <c:v>0.30550504633038922</c:v>
                  </c:pt>
                  <c:pt idx="2">
                    <c:v>0.34641016151377524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Hydroponics!$AN$28:$AN$30</c:f>
              <c:strCache>
                <c:ptCount val="3"/>
                <c:pt idx="0">
                  <c:v>Lettuce</c:v>
                </c:pt>
                <c:pt idx="1">
                  <c:v>Spinach</c:v>
                </c:pt>
                <c:pt idx="2">
                  <c:v>Methi</c:v>
                </c:pt>
              </c:strCache>
            </c:strRef>
          </c:cat>
          <c:val>
            <c:numRef>
              <c:f>Hydroponics!$AQ$28:$AQ$30</c:f>
              <c:numCache>
                <c:formatCode>0.00</c:formatCode>
                <c:ptCount val="3"/>
                <c:pt idx="0">
                  <c:v>6.666666666666667</c:v>
                </c:pt>
                <c:pt idx="1">
                  <c:v>6.666666666666667</c:v>
                </c:pt>
                <c:pt idx="2">
                  <c:v>6.6000000000000005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4D9F-4D0D-92D1-526435273273}"/>
            </c:ext>
          </c:extLst>
        </c:ser>
        <c:ser>
          <c:idx val="3"/>
          <c:order val="3"/>
          <c:tx>
            <c:strRef>
              <c:f>Hydroponics!$AR$27</c:f>
              <c:strCache>
                <c:ptCount val="1"/>
                <c:pt idx="0">
                  <c:v>0.09 ppm</c:v>
                </c:pt>
              </c:strCache>
            </c:strRef>
          </c:tx>
          <c:spPr>
            <a:solidFill>
              <a:schemeClr val="accent4">
                <a:tint val="58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-2.314814814814815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NS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C-4D9F-4D0D-92D1-526435273273}"/>
                </c:ext>
              </c:extLst>
            </c:dLbl>
            <c:dLbl>
              <c:idx val="1"/>
              <c:layout>
                <c:manualLayout>
                  <c:x val="0"/>
                  <c:y val="-1.388888888888891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NS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D-4D9F-4D0D-92D1-526435273273}"/>
                </c:ext>
              </c:extLst>
            </c:dLbl>
            <c:dLbl>
              <c:idx val="2"/>
              <c:layout>
                <c:manualLayout>
                  <c:x val="0"/>
                  <c:y val="-1.388888888888891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NS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E-4D9F-4D0D-92D1-52643527327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errBars>
            <c:errBarType val="both"/>
            <c:errValType val="cust"/>
            <c:noEndCap val="0"/>
            <c:plus>
              <c:numRef>
                <c:f>Hydroponics!$AK$34:$AK$36</c:f>
                <c:numCache>
                  <c:formatCode>General</c:formatCode>
                  <c:ptCount val="3"/>
                  <c:pt idx="0">
                    <c:v>0.52915026221291805</c:v>
                  </c:pt>
                  <c:pt idx="1">
                    <c:v>0.30550504633038916</c:v>
                  </c:pt>
                  <c:pt idx="2">
                    <c:v>0.30550504633038916</c:v>
                  </c:pt>
                </c:numCache>
              </c:numRef>
            </c:plus>
            <c:minus>
              <c:numRef>
                <c:f>Hydroponics!$AK$34:$AK$36</c:f>
                <c:numCache>
                  <c:formatCode>General</c:formatCode>
                  <c:ptCount val="3"/>
                  <c:pt idx="0">
                    <c:v>0.52915026221291805</c:v>
                  </c:pt>
                  <c:pt idx="1">
                    <c:v>0.30550504633038916</c:v>
                  </c:pt>
                  <c:pt idx="2">
                    <c:v>0.30550504633038916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Hydroponics!$AN$28:$AN$30</c:f>
              <c:strCache>
                <c:ptCount val="3"/>
                <c:pt idx="0">
                  <c:v>Lettuce</c:v>
                </c:pt>
                <c:pt idx="1">
                  <c:v>Spinach</c:v>
                </c:pt>
                <c:pt idx="2">
                  <c:v>Methi</c:v>
                </c:pt>
              </c:strCache>
            </c:strRef>
          </c:cat>
          <c:val>
            <c:numRef>
              <c:f>Hydroponics!$AR$28:$AR$30</c:f>
              <c:numCache>
                <c:formatCode>0.00</c:formatCode>
                <c:ptCount val="3"/>
                <c:pt idx="0">
                  <c:v>6.6000000000000005</c:v>
                </c:pt>
                <c:pt idx="1">
                  <c:v>6.4666666666666659</c:v>
                </c:pt>
                <c:pt idx="2">
                  <c:v>6.4666666666666659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4D9F-4D0D-92D1-52643527327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axId val="130478000"/>
        <c:axId val="130467440"/>
      </c:barChart>
      <c:catAx>
        <c:axId val="1304780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30467440"/>
        <c:crosses val="autoZero"/>
        <c:auto val="1"/>
        <c:lblAlgn val="ctr"/>
        <c:lblOffset val="100"/>
        <c:noMultiLvlLbl val="0"/>
      </c:catAx>
      <c:valAx>
        <c:axId val="13046744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IN" b="1"/>
                  <a:t>Leaf count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304780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cap="none" spc="5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en-IN"/>
              <a:t>Soil: Shoot Cd (ppm)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cap="none" spc="50" normalizeH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j-ea"/>
              <a:cs typeface="+mj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'Soil-plant Cd'!$AO$34</c:f>
              <c:strCache>
                <c:ptCount val="1"/>
                <c:pt idx="0">
                  <c:v>Lettuce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lt1"/>
              </a:solidFill>
              <a:ln w="38100">
                <a:solidFill>
                  <a:schemeClr val="accent1">
                    <a:alpha val="60000"/>
                  </a:schemeClr>
                </a:solidFill>
              </a:ln>
              <a:effectLst/>
            </c:spPr>
          </c:marker>
          <c:trendline>
            <c:spPr>
              <a:ln w="15875" cap="rnd">
                <a:solidFill>
                  <a:schemeClr val="accent1"/>
                </a:solidFill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549458199978059"/>
                  <c:y val="1.031955451790156E-2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900" b="0" i="0" u="none" strike="noStrike" kern="1200" baseline="0">
                        <a:solidFill>
                          <a:schemeClr val="tx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baseline="0"/>
                      <a:t>Lettuce  </a:t>
                    </a:r>
                  </a:p>
                  <a:p>
                    <a:pPr>
                      <a:defRPr/>
                    </a:pPr>
                    <a:r>
                      <a:rPr lang="en-US" baseline="0"/>
                      <a:t>y= 0.2544x + 0.0036</a:t>
                    </a:r>
                    <a:br>
                      <a:rPr lang="en-US" baseline="0"/>
                    </a:br>
                    <a:r>
                      <a:rPr lang="en-US" baseline="0"/>
                      <a:t>R² = 0.9737</a:t>
                    </a:r>
                    <a:endParaRPr lang="en-US"/>
                  </a:p>
                </c:rich>
              </c:tx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'Soil-plant Cd'!$AN$35:$AN$38</c:f>
              <c:numCache>
                <c:formatCode>General</c:formatCode>
                <c:ptCount val="4"/>
                <c:pt idx="0">
                  <c:v>0</c:v>
                </c:pt>
                <c:pt idx="1">
                  <c:v>0.03</c:v>
                </c:pt>
                <c:pt idx="2">
                  <c:v>0.06</c:v>
                </c:pt>
                <c:pt idx="3">
                  <c:v>0.09</c:v>
                </c:pt>
              </c:numCache>
            </c:numRef>
          </c:xVal>
          <c:yVal>
            <c:numRef>
              <c:f>'Soil-plant Cd'!$AO$35:$AO$38</c:f>
              <c:numCache>
                <c:formatCode>0.000</c:formatCode>
                <c:ptCount val="4"/>
                <c:pt idx="0">
                  <c:v>2.6666666666666666E-3</c:v>
                </c:pt>
                <c:pt idx="1">
                  <c:v>1.1666666666666667E-2</c:v>
                </c:pt>
                <c:pt idx="2">
                  <c:v>2.1000000000000001E-2</c:v>
                </c:pt>
                <c:pt idx="3">
                  <c:v>2.5000000000000005E-2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051-4C90-86D9-88CD8C4779AE}"/>
            </c:ext>
          </c:extLst>
        </c:ser>
        <c:ser>
          <c:idx val="1"/>
          <c:order val="1"/>
          <c:tx>
            <c:strRef>
              <c:f>'Soil-plant Cd'!$AP$34</c:f>
              <c:strCache>
                <c:ptCount val="1"/>
                <c:pt idx="0">
                  <c:v>Spinach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lt1"/>
              </a:solidFill>
              <a:ln w="38100">
                <a:solidFill>
                  <a:schemeClr val="accent2">
                    <a:alpha val="60000"/>
                  </a:schemeClr>
                </a:solidFill>
              </a:ln>
              <a:effectLst/>
            </c:spPr>
          </c:marker>
          <c:trendline>
            <c:spPr>
              <a:ln w="15875" cap="rnd">
                <a:solidFill>
                  <a:schemeClr val="accent2"/>
                </a:solidFill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6.5918446194426024E-4"/>
                  <c:y val="0.36223087128832082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900" b="0" i="0" u="none" strike="noStrike" kern="1200" baseline="0">
                        <a:solidFill>
                          <a:schemeClr val="tx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baseline="0"/>
                      <a:t>Spinach</a:t>
                    </a:r>
                  </a:p>
                  <a:p>
                    <a:pPr>
                      <a:defRPr/>
                    </a:pPr>
                    <a:r>
                      <a:rPr lang="en-US" baseline="0"/>
                      <a:t>y = 0.2067x + 0.0039</a:t>
                    </a:r>
                    <a:br>
                      <a:rPr lang="en-US" baseline="0"/>
                    </a:br>
                    <a:r>
                      <a:rPr lang="en-US" baseline="0"/>
                      <a:t>R² = 0.8967</a:t>
                    </a:r>
                    <a:endParaRPr lang="en-US"/>
                  </a:p>
                </c:rich>
              </c:tx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'Soil-plant Cd'!$AN$35:$AN$38</c:f>
              <c:numCache>
                <c:formatCode>General</c:formatCode>
                <c:ptCount val="4"/>
                <c:pt idx="0">
                  <c:v>0</c:v>
                </c:pt>
                <c:pt idx="1">
                  <c:v>0.03</c:v>
                </c:pt>
                <c:pt idx="2">
                  <c:v>0.06</c:v>
                </c:pt>
                <c:pt idx="3">
                  <c:v>0.09</c:v>
                </c:pt>
              </c:numCache>
            </c:numRef>
          </c:xVal>
          <c:yVal>
            <c:numRef>
              <c:f>'Soil-plant Cd'!$AP$35:$AP$38</c:f>
              <c:numCache>
                <c:formatCode>0.000</c:formatCode>
                <c:ptCount val="4"/>
                <c:pt idx="0">
                  <c:v>1.6666666666666668E-3</c:v>
                </c:pt>
                <c:pt idx="1">
                  <c:v>1.3999999999999999E-2</c:v>
                </c:pt>
                <c:pt idx="2">
                  <c:v>1.4999999999999999E-2</c:v>
                </c:pt>
                <c:pt idx="3">
                  <c:v>2.1999999999999999E-2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A051-4C90-86D9-88CD8C4779AE}"/>
            </c:ext>
          </c:extLst>
        </c:ser>
        <c:ser>
          <c:idx val="2"/>
          <c:order val="2"/>
          <c:tx>
            <c:strRef>
              <c:f>'Soil-plant Cd'!$AQ$34</c:f>
              <c:strCache>
                <c:ptCount val="1"/>
                <c:pt idx="0">
                  <c:v>Methi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lt1"/>
              </a:solidFill>
              <a:ln w="38100">
                <a:solidFill>
                  <a:schemeClr val="accent3">
                    <a:alpha val="60000"/>
                  </a:schemeClr>
                </a:solidFill>
              </a:ln>
              <a:effectLst/>
            </c:spPr>
          </c:marker>
          <c:trendline>
            <c:spPr>
              <a:ln w="15875" cap="rnd">
                <a:solidFill>
                  <a:schemeClr val="accent3"/>
                </a:solidFill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31220521528430312"/>
                  <c:y val="0.34038574717831621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900" b="0" i="0" u="none" strike="noStrike" kern="1200" baseline="0">
                        <a:solidFill>
                          <a:schemeClr val="tx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baseline="0"/>
                      <a:t>Methi</a:t>
                    </a:r>
                  </a:p>
                  <a:p>
                    <a:pPr>
                      <a:defRPr/>
                    </a:pPr>
                    <a:r>
                      <a:rPr lang="en-US" baseline="0"/>
                      <a:t>y = 0.18x + 0.0056</a:t>
                    </a:r>
                    <a:br>
                      <a:rPr lang="en-US" baseline="0"/>
                    </a:br>
                    <a:r>
                      <a:rPr lang="en-US" baseline="0"/>
                      <a:t>R² = 0.9807</a:t>
                    </a:r>
                    <a:endParaRPr lang="en-US"/>
                  </a:p>
                </c:rich>
              </c:tx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'Soil-plant Cd'!$AN$35:$AN$38</c:f>
              <c:numCache>
                <c:formatCode>General</c:formatCode>
                <c:ptCount val="4"/>
                <c:pt idx="0">
                  <c:v>0</c:v>
                </c:pt>
                <c:pt idx="1">
                  <c:v>0.03</c:v>
                </c:pt>
                <c:pt idx="2">
                  <c:v>0.06</c:v>
                </c:pt>
                <c:pt idx="3">
                  <c:v>0.09</c:v>
                </c:pt>
              </c:numCache>
            </c:numRef>
          </c:xVal>
          <c:yVal>
            <c:numRef>
              <c:f>'Soil-plant Cd'!$AQ$35:$AQ$38</c:f>
              <c:numCache>
                <c:formatCode>0.000</c:formatCode>
                <c:ptCount val="4"/>
                <c:pt idx="0">
                  <c:v>4.6666666666666671E-3</c:v>
                </c:pt>
                <c:pt idx="1">
                  <c:v>1.2000000000000002E-2</c:v>
                </c:pt>
                <c:pt idx="2">
                  <c:v>1.7000000000000001E-2</c:v>
                </c:pt>
                <c:pt idx="3">
                  <c:v>2.1000000000000001E-2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A051-4C90-86D9-88CD8C4779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8998064"/>
        <c:axId val="69021584"/>
      </c:scatterChart>
      <c:valAx>
        <c:axId val="68998064"/>
        <c:scaling>
          <c:orientation val="minMax"/>
          <c:max val="0.1"/>
          <c:min val="0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tx1">
                <a:lumMod val="25000"/>
                <a:lumOff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021584"/>
        <c:crosses val="autoZero"/>
        <c:crossBetween val="midCat"/>
        <c:majorUnit val="3.0000000000000006E-2"/>
      </c:valAx>
      <c:valAx>
        <c:axId val="690215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solidFill>
              <a:schemeClr val="tx1">
                <a:lumMod val="25000"/>
                <a:lumOff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899806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cap="none" spc="5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en-IN"/>
              <a:t>Soil: Root Cd (ppm)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cap="none" spc="50" normalizeH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j-ea"/>
              <a:cs typeface="+mj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'Soil-plant Cd'!$AO$49</c:f>
              <c:strCache>
                <c:ptCount val="1"/>
                <c:pt idx="0">
                  <c:v>Lettuce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lt1"/>
              </a:solidFill>
              <a:ln w="38100">
                <a:solidFill>
                  <a:schemeClr val="accent1">
                    <a:alpha val="60000"/>
                  </a:schemeClr>
                </a:solidFill>
              </a:ln>
              <a:effectLst/>
            </c:spPr>
          </c:marker>
          <c:trendline>
            <c:spPr>
              <a:ln w="15875" cap="rnd">
                <a:solidFill>
                  <a:schemeClr val="accent1"/>
                </a:solidFill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51230971128608926"/>
                  <c:y val="1.7218189745825747E-2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900" b="0" i="0" u="none" strike="noStrike" kern="1200" baseline="0">
                        <a:solidFill>
                          <a:schemeClr val="tx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/>
                      <a:t>Lettuce </a:t>
                    </a:r>
                  </a:p>
                  <a:p>
                    <a:pPr>
                      <a:defRPr/>
                    </a:pPr>
                    <a:r>
                      <a:rPr lang="en-US"/>
                      <a:t>y = 0.3944x + 0.0143</a:t>
                    </a:r>
                    <a:br>
                      <a:rPr lang="en-US"/>
                    </a:br>
                    <a:r>
                      <a:rPr lang="en-US"/>
                      <a:t>R² = 0.864</a:t>
                    </a:r>
                  </a:p>
                </c:rich>
              </c:tx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'Soil-plant Cd'!$AN$50:$AN$53</c:f>
              <c:numCache>
                <c:formatCode>General</c:formatCode>
                <c:ptCount val="4"/>
                <c:pt idx="0">
                  <c:v>0</c:v>
                </c:pt>
                <c:pt idx="1">
                  <c:v>0.03</c:v>
                </c:pt>
                <c:pt idx="2">
                  <c:v>0.06</c:v>
                </c:pt>
                <c:pt idx="3">
                  <c:v>0.09</c:v>
                </c:pt>
              </c:numCache>
            </c:numRef>
          </c:xVal>
          <c:yVal>
            <c:numRef>
              <c:f>'Soil-plant Cd'!$AO$50:$AO$53</c:f>
              <c:numCache>
                <c:formatCode>0.000</c:formatCode>
                <c:ptCount val="4"/>
                <c:pt idx="0">
                  <c:v>8.666666666666668E-3</c:v>
                </c:pt>
                <c:pt idx="1">
                  <c:v>3.3000000000000002E-2</c:v>
                </c:pt>
                <c:pt idx="2">
                  <c:v>4.1333333333333333E-2</c:v>
                </c:pt>
                <c:pt idx="3">
                  <c:v>4.5333333333333337E-2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990-4D99-9B76-2E531BDD3745}"/>
            </c:ext>
          </c:extLst>
        </c:ser>
        <c:ser>
          <c:idx val="1"/>
          <c:order val="1"/>
          <c:tx>
            <c:strRef>
              <c:f>'Soil-plant Cd'!$AP$49</c:f>
              <c:strCache>
                <c:ptCount val="1"/>
                <c:pt idx="0">
                  <c:v>Spinach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lt1"/>
              </a:solidFill>
              <a:ln w="38100">
                <a:solidFill>
                  <a:schemeClr val="accent2">
                    <a:alpha val="60000"/>
                  </a:schemeClr>
                </a:solidFill>
              </a:ln>
              <a:effectLst/>
            </c:spPr>
          </c:marker>
          <c:trendline>
            <c:spPr>
              <a:ln w="15875" cap="rnd">
                <a:solidFill>
                  <a:schemeClr val="accent2"/>
                </a:solidFill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22912472052104599"/>
                  <c:y val="0.34781776056494568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900" b="0" i="0" u="none" strike="noStrike" kern="1200" baseline="0">
                        <a:solidFill>
                          <a:schemeClr val="tx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/>
                      <a:t>Spinach </a:t>
                    </a:r>
                  </a:p>
                  <a:p>
                    <a:pPr>
                      <a:defRPr/>
                    </a:pPr>
                    <a:r>
                      <a:rPr lang="en-US"/>
                      <a:t>y = 0.4367x + 0.0133</a:t>
                    </a:r>
                    <a:br>
                      <a:rPr lang="en-US"/>
                    </a:br>
                    <a:r>
                      <a:rPr lang="en-US"/>
                      <a:t>R² = 0.8064</a:t>
                    </a:r>
                  </a:p>
                </c:rich>
              </c:tx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'Soil-plant Cd'!$AN$50:$AN$53</c:f>
              <c:numCache>
                <c:formatCode>General</c:formatCode>
                <c:ptCount val="4"/>
                <c:pt idx="0">
                  <c:v>0</c:v>
                </c:pt>
                <c:pt idx="1">
                  <c:v>0.03</c:v>
                </c:pt>
                <c:pt idx="2">
                  <c:v>0.06</c:v>
                </c:pt>
                <c:pt idx="3">
                  <c:v>0.09</c:v>
                </c:pt>
              </c:numCache>
            </c:numRef>
          </c:xVal>
          <c:yVal>
            <c:numRef>
              <c:f>'Soil-plant Cd'!$AP$50:$AP$53</c:f>
              <c:numCache>
                <c:formatCode>0.000</c:formatCode>
                <c:ptCount val="4"/>
                <c:pt idx="0">
                  <c:v>5.6666666666666671E-3</c:v>
                </c:pt>
                <c:pt idx="1">
                  <c:v>3.7999999999999999E-2</c:v>
                </c:pt>
                <c:pt idx="2">
                  <c:v>3.9E-2</c:v>
                </c:pt>
                <c:pt idx="3">
                  <c:v>4.8999999999999995E-2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990-4D99-9B76-2E531BDD3745}"/>
            </c:ext>
          </c:extLst>
        </c:ser>
        <c:ser>
          <c:idx val="2"/>
          <c:order val="2"/>
          <c:tx>
            <c:strRef>
              <c:f>'Soil-plant Cd'!$AQ$49</c:f>
              <c:strCache>
                <c:ptCount val="1"/>
                <c:pt idx="0">
                  <c:v>Methi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lt1"/>
              </a:solidFill>
              <a:ln w="38100">
                <a:solidFill>
                  <a:schemeClr val="accent3">
                    <a:alpha val="60000"/>
                  </a:schemeClr>
                </a:solidFill>
              </a:ln>
              <a:effectLst/>
            </c:spPr>
          </c:marker>
          <c:trendline>
            <c:spPr>
              <a:ln w="15875" cap="rnd">
                <a:solidFill>
                  <a:schemeClr val="accent3"/>
                </a:solidFill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5.443180713521921E-3"/>
                  <c:y val="0.38614549402823017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900" b="0" i="0" u="none" strike="noStrike" kern="1200" baseline="0">
                        <a:solidFill>
                          <a:schemeClr val="tx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/>
                      <a:t>Methi </a:t>
                    </a:r>
                  </a:p>
                  <a:p>
                    <a:pPr>
                      <a:defRPr/>
                    </a:pPr>
                    <a:r>
                      <a:rPr lang="en-US"/>
                      <a:t>y = 0.5044x + 0.0121</a:t>
                    </a:r>
                    <a:br>
                      <a:rPr lang="en-US"/>
                    </a:br>
                    <a:r>
                      <a:rPr lang="en-US"/>
                      <a:t>R² = 0.8766</a:t>
                    </a:r>
                  </a:p>
                </c:rich>
              </c:tx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'Soil-plant Cd'!$AN$50:$AN$53</c:f>
              <c:numCache>
                <c:formatCode>General</c:formatCode>
                <c:ptCount val="4"/>
                <c:pt idx="0">
                  <c:v>0</c:v>
                </c:pt>
                <c:pt idx="1">
                  <c:v>0.03</c:v>
                </c:pt>
                <c:pt idx="2">
                  <c:v>0.06</c:v>
                </c:pt>
                <c:pt idx="3">
                  <c:v>0.09</c:v>
                </c:pt>
              </c:numCache>
            </c:numRef>
          </c:xVal>
          <c:yVal>
            <c:numRef>
              <c:f>'Soil-plant Cd'!$AQ$50:$AQ$53</c:f>
              <c:numCache>
                <c:formatCode>0.000</c:formatCode>
                <c:ptCount val="4"/>
                <c:pt idx="0">
                  <c:v>6.000000000000001E-3</c:v>
                </c:pt>
                <c:pt idx="1">
                  <c:v>3.3000000000000002E-2</c:v>
                </c:pt>
                <c:pt idx="2">
                  <c:v>4.9333333333333333E-2</c:v>
                </c:pt>
                <c:pt idx="3">
                  <c:v>5.0999999999999997E-2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6990-4D99-9B76-2E531BDD37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76761567"/>
        <c:axId val="1876754847"/>
      </c:scatterChart>
      <c:valAx>
        <c:axId val="1876761567"/>
        <c:scaling>
          <c:orientation val="minMax"/>
          <c:max val="0.1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tx1">
                <a:lumMod val="25000"/>
                <a:lumOff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76754847"/>
        <c:crosses val="autoZero"/>
        <c:crossBetween val="midCat"/>
        <c:majorUnit val="3.0000000000000006E-2"/>
      </c:valAx>
      <c:valAx>
        <c:axId val="1876754847"/>
        <c:scaling>
          <c:orientation val="minMax"/>
          <c:max val="6.0000000000000012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solidFill>
              <a:schemeClr val="tx1">
                <a:lumMod val="25000"/>
                <a:lumOff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76761567"/>
        <c:crossesAt val="0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Hydroponics!$AO$43</c:f>
              <c:strCache>
                <c:ptCount val="1"/>
                <c:pt idx="0">
                  <c:v>0 ppm</c:v>
                </c:pt>
              </c:strCache>
            </c:strRef>
          </c:tx>
          <c:spPr>
            <a:solidFill>
              <a:schemeClr val="accent4">
                <a:shade val="58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1.9574943209544858E-3"/>
                  <c:y val="-1.29270572979091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761-419A-B1AB-EAA63EFA812B}"/>
                </c:ext>
              </c:extLst>
            </c:dLbl>
            <c:dLbl>
              <c:idx val="1"/>
              <c:layout>
                <c:manualLayout>
                  <c:x val="0"/>
                  <c:y val="-2.83365585406752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761-419A-B1AB-EAA63EFA812B}"/>
                </c:ext>
              </c:extLst>
            </c:dLbl>
            <c:dLbl>
              <c:idx val="2"/>
              <c:layout>
                <c:manualLayout>
                  <c:x val="0"/>
                  <c:y val="-2.85375931365990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761-419A-B1AB-EAA63EFA812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noFill/>
                      <a:round/>
                    </a:ln>
                    <a:effectLst/>
                  </c:spPr>
                </c15:leaderLines>
              </c:ext>
            </c:extLst>
          </c:dLbls>
          <c:errBars>
            <c:errBarType val="both"/>
            <c:errValType val="cust"/>
            <c:noEndCap val="0"/>
            <c:plus>
              <c:numRef>
                <c:f>Hydroponics!$AK$41:$AK$43</c:f>
                <c:numCache>
                  <c:formatCode>General</c:formatCode>
                  <c:ptCount val="3"/>
                  <c:pt idx="0">
                    <c:v>5.3230442417849204</c:v>
                  </c:pt>
                  <c:pt idx="1">
                    <c:v>30.048855774111143</c:v>
                  </c:pt>
                  <c:pt idx="2">
                    <c:v>28.979033800318405</c:v>
                  </c:pt>
                </c:numCache>
              </c:numRef>
            </c:plus>
            <c:minus>
              <c:numRef>
                <c:f>Hydroponics!$AK$41:$AK$43</c:f>
                <c:numCache>
                  <c:formatCode>General</c:formatCode>
                  <c:ptCount val="3"/>
                  <c:pt idx="0">
                    <c:v>5.3230442417849204</c:v>
                  </c:pt>
                  <c:pt idx="1">
                    <c:v>30.048855774111143</c:v>
                  </c:pt>
                  <c:pt idx="2">
                    <c:v>28.979033800318405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Hydroponics!$AN$44:$AN$46</c:f>
              <c:strCache>
                <c:ptCount val="3"/>
                <c:pt idx="0">
                  <c:v>Lettuce</c:v>
                </c:pt>
                <c:pt idx="1">
                  <c:v>Spinach</c:v>
                </c:pt>
                <c:pt idx="2">
                  <c:v>Methi</c:v>
                </c:pt>
              </c:strCache>
            </c:strRef>
          </c:cat>
          <c:val>
            <c:numRef>
              <c:f>Hydroponics!$AO$44:$AO$46</c:f>
              <c:numCache>
                <c:formatCode>0.00</c:formatCode>
                <c:ptCount val="3"/>
                <c:pt idx="0">
                  <c:v>509.39999999999992</c:v>
                </c:pt>
                <c:pt idx="1">
                  <c:v>474.51333333333332</c:v>
                </c:pt>
                <c:pt idx="2">
                  <c:v>394.06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761-419A-B1AB-EAA63EFA812B}"/>
            </c:ext>
          </c:extLst>
        </c:ser>
        <c:ser>
          <c:idx val="1"/>
          <c:order val="1"/>
          <c:tx>
            <c:strRef>
              <c:f>Hydroponics!$AP$43</c:f>
              <c:strCache>
                <c:ptCount val="1"/>
                <c:pt idx="0">
                  <c:v>0.03 ppm</c:v>
                </c:pt>
              </c:strCache>
            </c:strRef>
          </c:tx>
          <c:spPr>
            <a:solidFill>
              <a:schemeClr val="accent4">
                <a:shade val="86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-5.7141754020192852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**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B761-419A-B1AB-EAA63EFA812B}"/>
                </c:ext>
              </c:extLst>
            </c:dLbl>
            <c:dLbl>
              <c:idx val="1"/>
              <c:layout>
                <c:manualLayout>
                  <c:x val="0"/>
                  <c:y val="-2.510469442408582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NS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B761-419A-B1AB-EAA63EFA812B}"/>
                </c:ext>
              </c:extLst>
            </c:dLbl>
            <c:dLbl>
              <c:idx val="2"/>
              <c:layout>
                <c:manualLayout>
                  <c:x val="-9.4016007936147637E-17"/>
                  <c:y val="-1.405977384273639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**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6-B761-419A-B1AB-EAA63EFA812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noFill/>
                      <a:round/>
                    </a:ln>
                    <a:effectLst/>
                  </c:spPr>
                </c15:leaderLines>
              </c:ext>
            </c:extLst>
          </c:dLbls>
          <c:errBars>
            <c:errBarType val="both"/>
            <c:errValType val="cust"/>
            <c:noEndCap val="0"/>
            <c:plus>
              <c:numRef>
                <c:f>Hydroponics!$AK$44:$AK$46</c:f>
                <c:numCache>
                  <c:formatCode>General</c:formatCode>
                  <c:ptCount val="3"/>
                  <c:pt idx="0">
                    <c:v>21.139028675256942</c:v>
                  </c:pt>
                  <c:pt idx="1">
                    <c:v>28.536589378083164</c:v>
                  </c:pt>
                  <c:pt idx="2">
                    <c:v>24.753480563347011</c:v>
                  </c:pt>
                </c:numCache>
              </c:numRef>
            </c:plus>
            <c:minus>
              <c:numRef>
                <c:f>Hydroponics!$AK$44:$AK$46</c:f>
                <c:numCache>
                  <c:formatCode>General</c:formatCode>
                  <c:ptCount val="3"/>
                  <c:pt idx="0">
                    <c:v>21.139028675256942</c:v>
                  </c:pt>
                  <c:pt idx="1">
                    <c:v>28.536589378083164</c:v>
                  </c:pt>
                  <c:pt idx="2">
                    <c:v>24.753480563347011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Hydroponics!$AN$44:$AN$46</c:f>
              <c:strCache>
                <c:ptCount val="3"/>
                <c:pt idx="0">
                  <c:v>Lettuce</c:v>
                </c:pt>
                <c:pt idx="1">
                  <c:v>Spinach</c:v>
                </c:pt>
                <c:pt idx="2">
                  <c:v>Methi</c:v>
                </c:pt>
              </c:strCache>
            </c:strRef>
          </c:cat>
          <c:val>
            <c:numRef>
              <c:f>Hydroponics!$AP$44:$AP$46</c:f>
              <c:numCache>
                <c:formatCode>0.00</c:formatCode>
                <c:ptCount val="3"/>
                <c:pt idx="0">
                  <c:v>552.63333333333333</c:v>
                </c:pt>
                <c:pt idx="1">
                  <c:v>486.18666666666667</c:v>
                </c:pt>
                <c:pt idx="2">
                  <c:v>418.79999999999995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B761-419A-B1AB-EAA63EFA812B}"/>
            </c:ext>
          </c:extLst>
        </c:ser>
        <c:ser>
          <c:idx val="2"/>
          <c:order val="2"/>
          <c:tx>
            <c:strRef>
              <c:f>Hydroponics!$AQ$43</c:f>
              <c:strCache>
                <c:ptCount val="1"/>
                <c:pt idx="0">
                  <c:v>0.06 ppm</c:v>
                </c:pt>
              </c:strCache>
            </c:strRef>
          </c:tx>
          <c:spPr>
            <a:solidFill>
              <a:schemeClr val="accent4">
                <a:tint val="86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-3.5795474591423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**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8-B761-419A-B1AB-EAA63EFA812B}"/>
                </c:ext>
              </c:extLst>
            </c:dLbl>
            <c:dLbl>
              <c:idx val="1"/>
              <c:layout>
                <c:manualLayout>
                  <c:x val="-9.4016007936147637E-17"/>
                  <c:y val="-2.5104694424085808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**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9-B761-419A-B1AB-EAA63EFA812B}"/>
                </c:ext>
              </c:extLst>
            </c:dLbl>
            <c:dLbl>
              <c:idx val="2"/>
              <c:layout>
                <c:manualLayout>
                  <c:x val="-9.4016007936147637E-17"/>
                  <c:y val="-1.07273924281850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**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A-B761-419A-B1AB-EAA63EFA812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noFill/>
                      <a:round/>
                    </a:ln>
                    <a:effectLst/>
                  </c:spPr>
                </c15:leaderLines>
              </c:ext>
            </c:extLst>
          </c:dLbls>
          <c:errBars>
            <c:errBarType val="both"/>
            <c:errValType val="cust"/>
            <c:noEndCap val="0"/>
            <c:plus>
              <c:numRef>
                <c:f>Hydroponics!$AK$47:$AK$49</c:f>
                <c:numCache>
                  <c:formatCode>General</c:formatCode>
                  <c:ptCount val="3"/>
                  <c:pt idx="0">
                    <c:v>49.988850756943826</c:v>
                  </c:pt>
                  <c:pt idx="1">
                    <c:v>46.48466844025026</c:v>
                  </c:pt>
                  <c:pt idx="2">
                    <c:v>32.957823552736819</c:v>
                  </c:pt>
                </c:numCache>
              </c:numRef>
            </c:plus>
            <c:minus>
              <c:numRef>
                <c:f>Hydroponics!$AK$47:$AK$49</c:f>
                <c:numCache>
                  <c:formatCode>General</c:formatCode>
                  <c:ptCount val="3"/>
                  <c:pt idx="0">
                    <c:v>49.988850756943826</c:v>
                  </c:pt>
                  <c:pt idx="1">
                    <c:v>46.48466844025026</c:v>
                  </c:pt>
                  <c:pt idx="2">
                    <c:v>32.957823552736819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Hydroponics!$AN$44:$AN$46</c:f>
              <c:strCache>
                <c:ptCount val="3"/>
                <c:pt idx="0">
                  <c:v>Lettuce</c:v>
                </c:pt>
                <c:pt idx="1">
                  <c:v>Spinach</c:v>
                </c:pt>
                <c:pt idx="2">
                  <c:v>Methi</c:v>
                </c:pt>
              </c:strCache>
            </c:strRef>
          </c:cat>
          <c:val>
            <c:numRef>
              <c:f>Hydroponics!$AQ$44:$AQ$46</c:f>
              <c:numCache>
                <c:formatCode>0.00</c:formatCode>
                <c:ptCount val="3"/>
                <c:pt idx="0">
                  <c:v>558.08000000000004</c:v>
                </c:pt>
                <c:pt idx="1">
                  <c:v>516.21999999999991</c:v>
                </c:pt>
                <c:pt idx="2">
                  <c:v>463.09333333333331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B761-419A-B1AB-EAA63EFA812B}"/>
            </c:ext>
          </c:extLst>
        </c:ser>
        <c:ser>
          <c:idx val="3"/>
          <c:order val="3"/>
          <c:tx>
            <c:strRef>
              <c:f>Hydroponics!$AR$43</c:f>
              <c:strCache>
                <c:ptCount val="1"/>
                <c:pt idx="0">
                  <c:v>0.09 ppm</c:v>
                </c:pt>
              </c:strCache>
            </c:strRef>
          </c:tx>
          <c:spPr>
            <a:solidFill>
              <a:schemeClr val="accent4">
                <a:tint val="58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1.95749432095454E-3"/>
                  <c:y val="-3.554940756925009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NS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C-B761-419A-B1AB-EAA63EFA812B}"/>
                </c:ext>
              </c:extLst>
            </c:dLbl>
            <c:dLbl>
              <c:idx val="1"/>
              <c:layout>
                <c:manualLayout>
                  <c:x val="-9.4016007936147637E-17"/>
                  <c:y val="-1.5409434913052538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NS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D-B761-419A-B1AB-EAA63EFA812B}"/>
                </c:ext>
              </c:extLst>
            </c:dLbl>
            <c:dLbl>
              <c:idx val="2"/>
              <c:layout>
                <c:manualLayout>
                  <c:x val="0"/>
                  <c:y val="1.3658037489623714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**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E-B761-419A-B1AB-EAA63EFA812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noFill/>
                      <a:round/>
                    </a:ln>
                    <a:effectLst/>
                  </c:spPr>
                </c15:leaderLines>
              </c:ext>
            </c:extLst>
          </c:dLbls>
          <c:errBars>
            <c:errBarType val="both"/>
            <c:errValType val="cust"/>
            <c:noEndCap val="0"/>
            <c:plus>
              <c:numRef>
                <c:f>Hydroponics!$AK$50:$AK$52</c:f>
                <c:numCache>
                  <c:formatCode>General</c:formatCode>
                  <c:ptCount val="3"/>
                  <c:pt idx="0">
                    <c:v>33.927371447451272</c:v>
                  </c:pt>
                  <c:pt idx="1">
                    <c:v>28.756650245349068</c:v>
                  </c:pt>
                  <c:pt idx="2">
                    <c:v>13.874163037819581</c:v>
                  </c:pt>
                </c:numCache>
              </c:numRef>
            </c:plus>
            <c:minus>
              <c:numRef>
                <c:f>Hydroponics!$AK$50:$AK$52</c:f>
                <c:numCache>
                  <c:formatCode>General</c:formatCode>
                  <c:ptCount val="3"/>
                  <c:pt idx="0">
                    <c:v>33.927371447451272</c:v>
                  </c:pt>
                  <c:pt idx="1">
                    <c:v>28.756650245349068</c:v>
                  </c:pt>
                  <c:pt idx="2">
                    <c:v>13.874163037819581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Hydroponics!$AN$44:$AN$46</c:f>
              <c:strCache>
                <c:ptCount val="3"/>
                <c:pt idx="0">
                  <c:v>Lettuce</c:v>
                </c:pt>
                <c:pt idx="1">
                  <c:v>Spinach</c:v>
                </c:pt>
                <c:pt idx="2">
                  <c:v>Methi</c:v>
                </c:pt>
              </c:strCache>
            </c:strRef>
          </c:cat>
          <c:val>
            <c:numRef>
              <c:f>Hydroponics!$AR$44:$AR$46</c:f>
              <c:numCache>
                <c:formatCode>0.00</c:formatCode>
                <c:ptCount val="3"/>
                <c:pt idx="0">
                  <c:v>531.04666666666662</c:v>
                </c:pt>
                <c:pt idx="1">
                  <c:v>471.3866666666666</c:v>
                </c:pt>
                <c:pt idx="2">
                  <c:v>445.7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B761-419A-B1AB-EAA63EFA812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axId val="61830752"/>
        <c:axId val="61802432"/>
      </c:barChart>
      <c:catAx>
        <c:axId val="61830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61802432"/>
        <c:crosses val="autoZero"/>
        <c:auto val="1"/>
        <c:lblAlgn val="ctr"/>
        <c:lblOffset val="100"/>
        <c:noMultiLvlLbl val="0"/>
      </c:catAx>
      <c:valAx>
        <c:axId val="61802432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IN" b="1"/>
                  <a:t>Dry weight</a:t>
                </a:r>
                <a:r>
                  <a:rPr lang="en-IN" b="1" baseline="0"/>
                  <a:t> (mg plant</a:t>
                </a:r>
                <a:r>
                  <a:rPr lang="en-IN" b="1" baseline="30000"/>
                  <a:t>-1</a:t>
                </a:r>
                <a:r>
                  <a:rPr lang="en-IN" b="1" baseline="0"/>
                  <a:t>)</a:t>
                </a:r>
                <a:endParaRPr lang="en-IN" b="1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IN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618307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'Hdr-plant Cd'!$AO$3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chemeClr val="accent4">
                <a:tint val="58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errBars>
            <c:errBarType val="both"/>
            <c:errValType val="cust"/>
            <c:noEndCap val="0"/>
            <c:plus>
              <c:numRef>
                <c:f>'Hdr-plant Cd'!$H$5:$H$7</c:f>
                <c:numCache>
                  <c:formatCode>General</c:formatCode>
                  <c:ptCount val="3"/>
                  <c:pt idx="0">
                    <c:v>5.773502691896258E-4</c:v>
                  </c:pt>
                  <c:pt idx="1">
                    <c:v>5.773502691896258E-4</c:v>
                  </c:pt>
                  <c:pt idx="2">
                    <c:v>5.773502691896258E-4</c:v>
                  </c:pt>
                </c:numCache>
              </c:numRef>
            </c:plus>
            <c:minus>
              <c:numRef>
                <c:f>'Hdr-plant Cd'!$H$5:$H$7</c:f>
                <c:numCache>
                  <c:formatCode>General</c:formatCode>
                  <c:ptCount val="3"/>
                  <c:pt idx="0">
                    <c:v>5.773502691896258E-4</c:v>
                  </c:pt>
                  <c:pt idx="1">
                    <c:v>5.773502691896258E-4</c:v>
                  </c:pt>
                  <c:pt idx="2">
                    <c:v>5.773502691896258E-4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'Hdr-plant Cd'!$AP$2:$AR$2</c:f>
              <c:strCache>
                <c:ptCount val="3"/>
                <c:pt idx="0">
                  <c:v>Lettuce</c:v>
                </c:pt>
                <c:pt idx="1">
                  <c:v>Spinach</c:v>
                </c:pt>
                <c:pt idx="2">
                  <c:v>Methi</c:v>
                </c:pt>
              </c:strCache>
            </c:strRef>
          </c:cat>
          <c:val>
            <c:numRef>
              <c:f>'Hdr-plant Cd'!$AP$3:$AR$3</c:f>
              <c:numCache>
                <c:formatCode>0.000</c:formatCode>
                <c:ptCount val="3"/>
                <c:pt idx="0">
                  <c:v>1.6666666666666668E-3</c:v>
                </c:pt>
                <c:pt idx="1">
                  <c:v>1.3333333333333333E-3</c:v>
                </c:pt>
                <c:pt idx="2">
                  <c:v>1.6666666666666668E-3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CE-4950-96C5-485AB42C92DE}"/>
            </c:ext>
          </c:extLst>
        </c:ser>
        <c:ser>
          <c:idx val="1"/>
          <c:order val="1"/>
          <c:tx>
            <c:strRef>
              <c:f>'Hdr-plant Cd'!$AO$4</c:f>
              <c:strCache>
                <c:ptCount val="1"/>
                <c:pt idx="0">
                  <c:v>0.03</c:v>
                </c:pt>
              </c:strCache>
            </c:strRef>
          </c:tx>
          <c:spPr>
            <a:solidFill>
              <a:schemeClr val="accent4">
                <a:tint val="86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**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1BCE-4950-96C5-485AB42C92DE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**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1BCE-4950-96C5-485AB42C92DE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/>
                      <a:t>**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1BCE-4950-96C5-485AB42C92D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errBars>
            <c:errBarType val="both"/>
            <c:errValType val="cust"/>
            <c:noEndCap val="0"/>
            <c:plus>
              <c:numRef>
                <c:f>'Hdr-plant Cd'!$H$8:$H$10</c:f>
                <c:numCache>
                  <c:formatCode>General</c:formatCode>
                  <c:ptCount val="3"/>
                  <c:pt idx="0">
                    <c:v>9.9999999999999915E-4</c:v>
                  </c:pt>
                  <c:pt idx="1">
                    <c:v>1.0000000000000009E-3</c:v>
                  </c:pt>
                  <c:pt idx="2">
                    <c:v>1.0000000000000009E-3</c:v>
                  </c:pt>
                </c:numCache>
              </c:numRef>
            </c:plus>
            <c:minus>
              <c:numRef>
                <c:f>'Hdr-plant Cd'!$H$8:$H$10</c:f>
                <c:numCache>
                  <c:formatCode>General</c:formatCode>
                  <c:ptCount val="3"/>
                  <c:pt idx="0">
                    <c:v>9.9999999999999915E-4</c:v>
                  </c:pt>
                  <c:pt idx="1">
                    <c:v>1.0000000000000009E-3</c:v>
                  </c:pt>
                  <c:pt idx="2">
                    <c:v>1.0000000000000009E-3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'Hdr-plant Cd'!$AP$2:$AR$2</c:f>
              <c:strCache>
                <c:ptCount val="3"/>
                <c:pt idx="0">
                  <c:v>Lettuce</c:v>
                </c:pt>
                <c:pt idx="1">
                  <c:v>Spinach</c:v>
                </c:pt>
                <c:pt idx="2">
                  <c:v>Methi</c:v>
                </c:pt>
              </c:strCache>
            </c:strRef>
          </c:cat>
          <c:val>
            <c:numRef>
              <c:f>'Hdr-plant Cd'!$AP$4:$AR$4</c:f>
              <c:numCache>
                <c:formatCode>0.000</c:formatCode>
                <c:ptCount val="3"/>
                <c:pt idx="0">
                  <c:v>2.5999999999999999E-2</c:v>
                </c:pt>
                <c:pt idx="1">
                  <c:v>3.2000000000000001E-2</c:v>
                </c:pt>
                <c:pt idx="2">
                  <c:v>2.4000000000000004E-2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BCE-4950-96C5-485AB42C92DE}"/>
            </c:ext>
          </c:extLst>
        </c:ser>
        <c:ser>
          <c:idx val="2"/>
          <c:order val="2"/>
          <c:tx>
            <c:strRef>
              <c:f>'Hdr-plant Cd'!$AO$5</c:f>
              <c:strCache>
                <c:ptCount val="1"/>
                <c:pt idx="0">
                  <c:v>0.06</c:v>
                </c:pt>
              </c:strCache>
            </c:strRef>
          </c:tx>
          <c:spPr>
            <a:solidFill>
              <a:schemeClr val="accent4">
                <a:shade val="86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**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1BCE-4950-96C5-485AB42C92DE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**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6-1BCE-4950-96C5-485AB42C92DE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/>
                      <a:t>**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7-1BCE-4950-96C5-485AB42C92D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errBars>
            <c:errBarType val="both"/>
            <c:errValType val="cust"/>
            <c:noEndCap val="0"/>
            <c:plus>
              <c:numRef>
                <c:f>'Hdr-plant Cd'!$H$11:$H$13</c:f>
                <c:numCache>
                  <c:formatCode>General</c:formatCode>
                  <c:ptCount val="3"/>
                  <c:pt idx="0">
                    <c:v>5.000000000000001E-3</c:v>
                  </c:pt>
                  <c:pt idx="1">
                    <c:v>3.9999999999999966E-3</c:v>
                  </c:pt>
                  <c:pt idx="2">
                    <c:v>2.0000000000000018E-3</c:v>
                  </c:pt>
                </c:numCache>
              </c:numRef>
            </c:plus>
            <c:minus>
              <c:numRef>
                <c:f>'Hdr-plant Cd'!$H$11:$H$13</c:f>
                <c:numCache>
                  <c:formatCode>General</c:formatCode>
                  <c:ptCount val="3"/>
                  <c:pt idx="0">
                    <c:v>5.000000000000001E-3</c:v>
                  </c:pt>
                  <c:pt idx="1">
                    <c:v>3.9999999999999966E-3</c:v>
                  </c:pt>
                  <c:pt idx="2">
                    <c:v>2.0000000000000018E-3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'Hdr-plant Cd'!$AP$2:$AR$2</c:f>
              <c:strCache>
                <c:ptCount val="3"/>
                <c:pt idx="0">
                  <c:v>Lettuce</c:v>
                </c:pt>
                <c:pt idx="1">
                  <c:v>Spinach</c:v>
                </c:pt>
                <c:pt idx="2">
                  <c:v>Methi</c:v>
                </c:pt>
              </c:strCache>
            </c:strRef>
          </c:cat>
          <c:val>
            <c:numRef>
              <c:f>'Hdr-plant Cd'!$AP$5:$AR$5</c:f>
              <c:numCache>
                <c:formatCode>0.000</c:formatCode>
                <c:ptCount val="3"/>
                <c:pt idx="0">
                  <c:v>5.8999999999999997E-2</c:v>
                </c:pt>
                <c:pt idx="1">
                  <c:v>7.1999999999999995E-2</c:v>
                </c:pt>
                <c:pt idx="2">
                  <c:v>6.8000000000000005E-2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BCE-4950-96C5-485AB42C92DE}"/>
            </c:ext>
          </c:extLst>
        </c:ser>
        <c:ser>
          <c:idx val="3"/>
          <c:order val="3"/>
          <c:tx>
            <c:strRef>
              <c:f>'Hdr-plant Cd'!$AO$6</c:f>
              <c:strCache>
                <c:ptCount val="1"/>
                <c:pt idx="0">
                  <c:v>0.09</c:v>
                </c:pt>
              </c:strCache>
            </c:strRef>
          </c:tx>
          <c:spPr>
            <a:solidFill>
              <a:schemeClr val="accent4">
                <a:shade val="58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**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9-1BCE-4950-96C5-485AB42C92DE}"/>
                </c:ext>
              </c:extLst>
            </c:dLbl>
            <c:dLbl>
              <c:idx val="1"/>
              <c:layout>
                <c:manualLayout>
                  <c:x val="-9.7093153228889767E-17"/>
                  <c:y val="-2.174749886639021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**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A-1BCE-4950-96C5-485AB42C92DE}"/>
                </c:ext>
              </c:extLst>
            </c:dLbl>
            <c:dLbl>
              <c:idx val="2"/>
              <c:layout>
                <c:manualLayout>
                  <c:x val="0"/>
                  <c:y val="-1.30484993198341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**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B-1BCE-4950-96C5-485AB42C92D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errBars>
            <c:errBarType val="both"/>
            <c:errValType val="cust"/>
            <c:noEndCap val="0"/>
            <c:plus>
              <c:numRef>
                <c:f>'Hdr-plant Cd'!$H$14:$H$16</c:f>
                <c:numCache>
                  <c:formatCode>General</c:formatCode>
                  <c:ptCount val="3"/>
                  <c:pt idx="0">
                    <c:v>3.0000000000000027E-3</c:v>
                  </c:pt>
                  <c:pt idx="1">
                    <c:v>8.504900548115377E-3</c:v>
                  </c:pt>
                  <c:pt idx="2">
                    <c:v>6.9999999999999993E-3</c:v>
                  </c:pt>
                </c:numCache>
              </c:numRef>
            </c:plus>
            <c:minus>
              <c:numRef>
                <c:f>'Hdr-plant Cd'!$H$14:$H$16</c:f>
                <c:numCache>
                  <c:formatCode>General</c:formatCode>
                  <c:ptCount val="3"/>
                  <c:pt idx="0">
                    <c:v>3.0000000000000027E-3</c:v>
                  </c:pt>
                  <c:pt idx="1">
                    <c:v>8.504900548115377E-3</c:v>
                  </c:pt>
                  <c:pt idx="2">
                    <c:v>6.9999999999999993E-3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'Hdr-plant Cd'!$AP$2:$AR$2</c:f>
              <c:strCache>
                <c:ptCount val="3"/>
                <c:pt idx="0">
                  <c:v>Lettuce</c:v>
                </c:pt>
                <c:pt idx="1">
                  <c:v>Spinach</c:v>
                </c:pt>
                <c:pt idx="2">
                  <c:v>Methi</c:v>
                </c:pt>
              </c:strCache>
            </c:strRef>
          </c:cat>
          <c:val>
            <c:numRef>
              <c:f>'Hdr-plant Cd'!$AP$6:$AR$6</c:f>
              <c:numCache>
                <c:formatCode>0.000</c:formatCode>
                <c:ptCount val="3"/>
                <c:pt idx="0">
                  <c:v>9.2000000000000012E-2</c:v>
                </c:pt>
                <c:pt idx="1">
                  <c:v>0.10933333333333334</c:v>
                </c:pt>
                <c:pt idx="2">
                  <c:v>8.8000000000000009E-2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1BCE-4950-96C5-485AB42C92D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130473200"/>
        <c:axId val="130467440"/>
      </c:barChart>
      <c:catAx>
        <c:axId val="1304732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30467440"/>
        <c:crosses val="autoZero"/>
        <c:auto val="1"/>
        <c:lblAlgn val="ctr"/>
        <c:lblOffset val="100"/>
        <c:noMultiLvlLbl val="0"/>
      </c:catAx>
      <c:valAx>
        <c:axId val="1304674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IN"/>
                  <a:t>Hyd: Shoot Cd (ppm)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304732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'Hdr-plant Cd'!$AO$18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chemeClr val="accent4">
                <a:tint val="58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errBars>
            <c:errBarType val="both"/>
            <c:errValType val="cust"/>
            <c:noEndCap val="0"/>
            <c:plus>
              <c:numRef>
                <c:f>'Hdr-plant Cd'!$H$20:$H$22</c:f>
                <c:numCache>
                  <c:formatCode>General</c:formatCode>
                  <c:ptCount val="3"/>
                  <c:pt idx="0">
                    <c:v>5.773502691896258E-4</c:v>
                  </c:pt>
                  <c:pt idx="1">
                    <c:v>5.773502691896258E-4</c:v>
                  </c:pt>
                  <c:pt idx="2">
                    <c:v>0</c:v>
                  </c:pt>
                </c:numCache>
              </c:numRef>
            </c:plus>
            <c:minus>
              <c:numRef>
                <c:f>'Hdr-plant Cd'!$H$20:$H$22</c:f>
                <c:numCache>
                  <c:formatCode>General</c:formatCode>
                  <c:ptCount val="3"/>
                  <c:pt idx="0">
                    <c:v>5.773502691896258E-4</c:v>
                  </c:pt>
                  <c:pt idx="1">
                    <c:v>5.773502691896258E-4</c:v>
                  </c:pt>
                  <c:pt idx="2">
                    <c:v>0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'Hdr-plant Cd'!$AP$17:$AR$17</c:f>
              <c:strCache>
                <c:ptCount val="3"/>
                <c:pt idx="0">
                  <c:v>Lettuce</c:v>
                </c:pt>
                <c:pt idx="1">
                  <c:v>Spinach</c:v>
                </c:pt>
                <c:pt idx="2">
                  <c:v>Methi</c:v>
                </c:pt>
              </c:strCache>
            </c:strRef>
          </c:cat>
          <c:val>
            <c:numRef>
              <c:f>'Hdr-plant Cd'!$AP$18:$AR$18</c:f>
              <c:numCache>
                <c:formatCode>0.000</c:formatCode>
                <c:ptCount val="3"/>
                <c:pt idx="0">
                  <c:v>2.6666666666666666E-3</c:v>
                </c:pt>
                <c:pt idx="1">
                  <c:v>2.3333333333333335E-3</c:v>
                </c:pt>
                <c:pt idx="2">
                  <c:v>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C8C-4BFE-B4B5-159B91FDA41C}"/>
            </c:ext>
          </c:extLst>
        </c:ser>
        <c:ser>
          <c:idx val="1"/>
          <c:order val="1"/>
          <c:tx>
            <c:strRef>
              <c:f>'Hdr-plant Cd'!$AO$19</c:f>
              <c:strCache>
                <c:ptCount val="1"/>
                <c:pt idx="0">
                  <c:v>0.03</c:v>
                </c:pt>
              </c:strCache>
            </c:strRef>
          </c:tx>
          <c:spPr>
            <a:solidFill>
              <a:schemeClr val="accent4">
                <a:tint val="86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**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DC8C-4BFE-B4B5-159B91FDA41C}"/>
                </c:ext>
              </c:extLst>
            </c:dLbl>
            <c:dLbl>
              <c:idx val="1"/>
              <c:layout>
                <c:manualLayout>
                  <c:x val="-1.0173132119441216E-16"/>
                  <c:y val="9.2149848714618444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**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DC8C-4BFE-B4B5-159B91FDA41C}"/>
                </c:ext>
              </c:extLst>
            </c:dLbl>
            <c:dLbl>
              <c:idx val="2"/>
              <c:layout>
                <c:manualLayout>
                  <c:x val="0"/>
                  <c:y val="9.2149848714618444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**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DC8C-4BFE-B4B5-159B91FDA41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errBars>
            <c:errBarType val="both"/>
            <c:errValType val="cust"/>
            <c:noEndCap val="0"/>
            <c:plus>
              <c:numRef>
                <c:f>'Hdr-plant Cd'!$H$23:$H$25</c:f>
                <c:numCache>
                  <c:formatCode>General</c:formatCode>
                  <c:ptCount val="3"/>
                  <c:pt idx="0">
                    <c:v>3.9999999999999966E-3</c:v>
                  </c:pt>
                  <c:pt idx="1">
                    <c:v>2.0000000000000018E-3</c:v>
                  </c:pt>
                  <c:pt idx="2">
                    <c:v>3.0000000000000027E-3</c:v>
                  </c:pt>
                </c:numCache>
              </c:numRef>
            </c:plus>
            <c:minus>
              <c:numRef>
                <c:f>'Hdr-plant Cd'!$H$23:$H$25</c:f>
                <c:numCache>
                  <c:formatCode>General</c:formatCode>
                  <c:ptCount val="3"/>
                  <c:pt idx="0">
                    <c:v>3.9999999999999966E-3</c:v>
                  </c:pt>
                  <c:pt idx="1">
                    <c:v>2.0000000000000018E-3</c:v>
                  </c:pt>
                  <c:pt idx="2">
                    <c:v>3.0000000000000027E-3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'Hdr-plant Cd'!$AP$17:$AR$17</c:f>
              <c:strCache>
                <c:ptCount val="3"/>
                <c:pt idx="0">
                  <c:v>Lettuce</c:v>
                </c:pt>
                <c:pt idx="1">
                  <c:v>Spinach</c:v>
                </c:pt>
                <c:pt idx="2">
                  <c:v>Methi</c:v>
                </c:pt>
              </c:strCache>
            </c:strRef>
          </c:cat>
          <c:val>
            <c:numRef>
              <c:f>'Hdr-plant Cd'!$AP$19:$AR$19</c:f>
              <c:numCache>
                <c:formatCode>0.000</c:formatCode>
                <c:ptCount val="3"/>
                <c:pt idx="0">
                  <c:v>7.3000000000000009E-2</c:v>
                </c:pt>
                <c:pt idx="1">
                  <c:v>8.2000000000000003E-2</c:v>
                </c:pt>
                <c:pt idx="2">
                  <c:v>6.5000000000000002E-2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C8C-4BFE-B4B5-159B91FDA41C}"/>
            </c:ext>
          </c:extLst>
        </c:ser>
        <c:ser>
          <c:idx val="2"/>
          <c:order val="2"/>
          <c:tx>
            <c:strRef>
              <c:f>'Hdr-plant Cd'!$AO$20</c:f>
              <c:strCache>
                <c:ptCount val="1"/>
                <c:pt idx="0">
                  <c:v>0.06</c:v>
                </c:pt>
              </c:strCache>
            </c:strRef>
          </c:tx>
          <c:spPr>
            <a:solidFill>
              <a:schemeClr val="accent4">
                <a:shade val="86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**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DC8C-4BFE-B4B5-159B91FDA41C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**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6-DC8C-4BFE-B4B5-159B91FDA41C}"/>
                </c:ext>
              </c:extLst>
            </c:dLbl>
            <c:dLbl>
              <c:idx val="2"/>
              <c:layout>
                <c:manualLayout>
                  <c:x val="0"/>
                  <c:y val="9.2149848714618027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**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7-DC8C-4BFE-B4B5-159B91FDA41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errBars>
            <c:errBarType val="both"/>
            <c:errValType val="cust"/>
            <c:noEndCap val="0"/>
            <c:plus>
              <c:numRef>
                <c:f>'Hdr-plant Cd'!$H$26:$H$28</c:f>
                <c:numCache>
                  <c:formatCode>General</c:formatCode>
                  <c:ptCount val="3"/>
                  <c:pt idx="0">
                    <c:v>9.5043849529221694E-3</c:v>
                  </c:pt>
                  <c:pt idx="1">
                    <c:v>6.9999999999999993E-3</c:v>
                  </c:pt>
                  <c:pt idx="2">
                    <c:v>2.9999999999999957E-3</c:v>
                  </c:pt>
                </c:numCache>
              </c:numRef>
            </c:plus>
            <c:minus>
              <c:numRef>
                <c:f>'Hdr-plant Cd'!$H$26:$H$28</c:f>
                <c:numCache>
                  <c:formatCode>General</c:formatCode>
                  <c:ptCount val="3"/>
                  <c:pt idx="0">
                    <c:v>9.5043849529221694E-3</c:v>
                  </c:pt>
                  <c:pt idx="1">
                    <c:v>6.9999999999999993E-3</c:v>
                  </c:pt>
                  <c:pt idx="2">
                    <c:v>2.9999999999999957E-3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'Hdr-plant Cd'!$AP$17:$AR$17</c:f>
              <c:strCache>
                <c:ptCount val="3"/>
                <c:pt idx="0">
                  <c:v>Lettuce</c:v>
                </c:pt>
                <c:pt idx="1">
                  <c:v>Spinach</c:v>
                </c:pt>
                <c:pt idx="2">
                  <c:v>Methi</c:v>
                </c:pt>
              </c:strCache>
            </c:strRef>
          </c:cat>
          <c:val>
            <c:numRef>
              <c:f>'Hdr-plant Cd'!$AP$20:$AR$20</c:f>
              <c:numCache>
                <c:formatCode>0.000</c:formatCode>
                <c:ptCount val="3"/>
                <c:pt idx="0">
                  <c:v>0.10766666666666667</c:v>
                </c:pt>
                <c:pt idx="1">
                  <c:v>0.122</c:v>
                </c:pt>
                <c:pt idx="2">
                  <c:v>0.11799999999999999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C8C-4BFE-B4B5-159B91FDA41C}"/>
            </c:ext>
          </c:extLst>
        </c:ser>
        <c:ser>
          <c:idx val="3"/>
          <c:order val="3"/>
          <c:tx>
            <c:strRef>
              <c:f>'Hdr-plant Cd'!$AO$21</c:f>
              <c:strCache>
                <c:ptCount val="1"/>
                <c:pt idx="0">
                  <c:v>0.09</c:v>
                </c:pt>
              </c:strCache>
            </c:strRef>
          </c:tx>
          <c:spPr>
            <a:solidFill>
              <a:schemeClr val="accent4">
                <a:shade val="58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**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9-DC8C-4BFE-B4B5-159B91FDA41C}"/>
                </c:ext>
              </c:extLst>
            </c:dLbl>
            <c:dLbl>
              <c:idx val="1"/>
              <c:layout>
                <c:manualLayout>
                  <c:x val="0"/>
                  <c:y val="-1.842996974292368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**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A-DC8C-4BFE-B4B5-159B91FDA41C}"/>
                </c:ext>
              </c:extLst>
            </c:dLbl>
            <c:dLbl>
              <c:idx val="2"/>
              <c:layout>
                <c:manualLayout>
                  <c:x val="-2.7745226291813366E-3"/>
                  <c:y val="-9.2149848714618444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**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B-DC8C-4BFE-B4B5-159B91FDA41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errBars>
            <c:errBarType val="both"/>
            <c:errValType val="cust"/>
            <c:noEndCap val="0"/>
            <c:plus>
              <c:numRef>
                <c:f>'Hdr-plant Cd'!$H$29:$H$31</c:f>
                <c:numCache>
                  <c:formatCode>General</c:formatCode>
                  <c:ptCount val="3"/>
                  <c:pt idx="0">
                    <c:v>6.5064070986477181E-3</c:v>
                  </c:pt>
                  <c:pt idx="1">
                    <c:v>1.4999999999999999E-2</c:v>
                  </c:pt>
                  <c:pt idx="2">
                    <c:v>1.3999999999999999E-2</c:v>
                  </c:pt>
                </c:numCache>
              </c:numRef>
            </c:plus>
            <c:minus>
              <c:numRef>
                <c:f>'Hdr-plant Cd'!$H$29:$H$31</c:f>
                <c:numCache>
                  <c:formatCode>General</c:formatCode>
                  <c:ptCount val="3"/>
                  <c:pt idx="0">
                    <c:v>6.5064070986477181E-3</c:v>
                  </c:pt>
                  <c:pt idx="1">
                    <c:v>1.4999999999999999E-2</c:v>
                  </c:pt>
                  <c:pt idx="2">
                    <c:v>1.3999999999999999E-2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'Hdr-plant Cd'!$AP$17:$AR$17</c:f>
              <c:strCache>
                <c:ptCount val="3"/>
                <c:pt idx="0">
                  <c:v>Lettuce</c:v>
                </c:pt>
                <c:pt idx="1">
                  <c:v>Spinach</c:v>
                </c:pt>
                <c:pt idx="2">
                  <c:v>Methi</c:v>
                </c:pt>
              </c:strCache>
            </c:strRef>
          </c:cat>
          <c:val>
            <c:numRef>
              <c:f>'Hdr-plant Cd'!$AP$21:$AR$21</c:f>
              <c:numCache>
                <c:formatCode>0.000</c:formatCode>
                <c:ptCount val="3"/>
                <c:pt idx="0">
                  <c:v>0.18133333333333335</c:v>
                </c:pt>
                <c:pt idx="1">
                  <c:v>0.19299999999999998</c:v>
                </c:pt>
                <c:pt idx="2">
                  <c:v>0.17100000000000001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DC8C-4BFE-B4B5-159B91FDA41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axId val="138523712"/>
        <c:axId val="130470320"/>
      </c:barChart>
      <c:catAx>
        <c:axId val="138523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30470320"/>
        <c:crosses val="autoZero"/>
        <c:auto val="1"/>
        <c:lblAlgn val="ctr"/>
        <c:lblOffset val="100"/>
        <c:noMultiLvlLbl val="0"/>
      </c:catAx>
      <c:valAx>
        <c:axId val="13047032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IN" b="1"/>
                  <a:t>Root Cd (ppm)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385237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cap="none" spc="5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en-IN"/>
              <a:t>Hyd: Shoot Cd (ppm)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cap="none" spc="50" normalizeH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j-ea"/>
              <a:cs typeface="+mj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'Hdr-plant Cd'!$AP$2</c:f>
              <c:strCache>
                <c:ptCount val="1"/>
                <c:pt idx="0">
                  <c:v>Lettuce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lt1"/>
              </a:solidFill>
              <a:ln w="38100">
                <a:solidFill>
                  <a:schemeClr val="accent1">
                    <a:alpha val="60000"/>
                  </a:schemeClr>
                </a:solidFill>
              </a:ln>
              <a:effectLst/>
            </c:spPr>
          </c:marker>
          <c:trendline>
            <c:spPr>
              <a:ln w="15875" cap="rnd">
                <a:solidFill>
                  <a:schemeClr val="accent1"/>
                </a:solidFill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55734760117818194"/>
                  <c:y val="-4.3925192288013011E-2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900" b="0" i="0" u="none" strike="noStrike" kern="1200" baseline="0">
                        <a:solidFill>
                          <a:schemeClr val="tx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baseline="0"/>
                      <a:t>Lettuce </a:t>
                    </a:r>
                  </a:p>
                  <a:p>
                    <a:pPr>
                      <a:defRPr/>
                    </a:pPr>
                    <a:r>
                      <a:rPr lang="en-US" baseline="0"/>
                      <a:t>y = 1.0133x - 0.0009</a:t>
                    </a:r>
                    <a:br>
                      <a:rPr lang="en-US" baseline="0"/>
                    </a:br>
                    <a:r>
                      <a:rPr lang="en-US" baseline="0"/>
                      <a:t>R² = 0.9951</a:t>
                    </a:r>
                    <a:endParaRPr lang="en-US"/>
                  </a:p>
                </c:rich>
              </c:tx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'Hdr-plant Cd'!$AO$3:$AO$6</c:f>
              <c:numCache>
                <c:formatCode>General</c:formatCode>
                <c:ptCount val="4"/>
                <c:pt idx="0">
                  <c:v>0</c:v>
                </c:pt>
                <c:pt idx="1">
                  <c:v>0.03</c:v>
                </c:pt>
                <c:pt idx="2">
                  <c:v>0.06</c:v>
                </c:pt>
                <c:pt idx="3">
                  <c:v>0.09</c:v>
                </c:pt>
              </c:numCache>
            </c:numRef>
          </c:xVal>
          <c:yVal>
            <c:numRef>
              <c:f>'Hdr-plant Cd'!$AP$3:$AP$6</c:f>
              <c:numCache>
                <c:formatCode>0.000</c:formatCode>
                <c:ptCount val="4"/>
                <c:pt idx="0">
                  <c:v>1.6666666666666668E-3</c:v>
                </c:pt>
                <c:pt idx="1">
                  <c:v>2.5999999999999999E-2</c:v>
                </c:pt>
                <c:pt idx="2">
                  <c:v>5.8999999999999997E-2</c:v>
                </c:pt>
                <c:pt idx="3">
                  <c:v>9.2000000000000012E-2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D69-4903-9F35-1770E03CD467}"/>
            </c:ext>
          </c:extLst>
        </c:ser>
        <c:ser>
          <c:idx val="1"/>
          <c:order val="1"/>
          <c:tx>
            <c:strRef>
              <c:f>'Hdr-plant Cd'!$AQ$2</c:f>
              <c:strCache>
                <c:ptCount val="1"/>
                <c:pt idx="0">
                  <c:v>Spinach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lt1"/>
              </a:solidFill>
              <a:ln w="38100">
                <a:solidFill>
                  <a:schemeClr val="accent2">
                    <a:alpha val="60000"/>
                  </a:schemeClr>
                </a:solidFill>
              </a:ln>
              <a:effectLst/>
            </c:spPr>
          </c:marker>
          <c:trendline>
            <c:spPr>
              <a:ln w="15875" cap="rnd">
                <a:solidFill>
                  <a:schemeClr val="accent2"/>
                </a:solidFill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2967837965924689"/>
                  <c:y val="0.45873786208375239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900" b="0" i="0" u="none" strike="noStrike" kern="1200" baseline="0">
                        <a:solidFill>
                          <a:schemeClr val="tx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baseline="0"/>
                      <a:t>Spinach </a:t>
                    </a:r>
                  </a:p>
                  <a:p>
                    <a:pPr>
                      <a:defRPr/>
                    </a:pPr>
                    <a:r>
                      <a:rPr lang="en-US" baseline="0"/>
                      <a:t>y = 1.2133x - 0.0009</a:t>
                    </a:r>
                    <a:br>
                      <a:rPr lang="en-US" baseline="0"/>
                    </a:br>
                    <a:r>
                      <a:rPr lang="en-US" baseline="0"/>
                      <a:t>R² = 0.9972</a:t>
                    </a:r>
                    <a:endParaRPr lang="en-US"/>
                  </a:p>
                </c:rich>
              </c:tx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'Hdr-plant Cd'!$AO$3:$AO$6</c:f>
              <c:numCache>
                <c:formatCode>General</c:formatCode>
                <c:ptCount val="4"/>
                <c:pt idx="0">
                  <c:v>0</c:v>
                </c:pt>
                <c:pt idx="1">
                  <c:v>0.03</c:v>
                </c:pt>
                <c:pt idx="2">
                  <c:v>0.06</c:v>
                </c:pt>
                <c:pt idx="3">
                  <c:v>0.09</c:v>
                </c:pt>
              </c:numCache>
            </c:numRef>
          </c:xVal>
          <c:yVal>
            <c:numRef>
              <c:f>'Hdr-plant Cd'!$AQ$3:$AQ$6</c:f>
              <c:numCache>
                <c:formatCode>0.000</c:formatCode>
                <c:ptCount val="4"/>
                <c:pt idx="0">
                  <c:v>1.3333333333333333E-3</c:v>
                </c:pt>
                <c:pt idx="1">
                  <c:v>3.2000000000000001E-2</c:v>
                </c:pt>
                <c:pt idx="2">
                  <c:v>7.1999999999999995E-2</c:v>
                </c:pt>
                <c:pt idx="3">
                  <c:v>0.10933333333333334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CD69-4903-9F35-1770E03CD467}"/>
            </c:ext>
          </c:extLst>
        </c:ser>
        <c:ser>
          <c:idx val="2"/>
          <c:order val="2"/>
          <c:tx>
            <c:strRef>
              <c:f>'Hdr-plant Cd'!$AR$2</c:f>
              <c:strCache>
                <c:ptCount val="1"/>
                <c:pt idx="0">
                  <c:v>Methi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lt1"/>
              </a:solidFill>
              <a:ln w="38100">
                <a:solidFill>
                  <a:schemeClr val="accent3">
                    <a:alpha val="60000"/>
                  </a:schemeClr>
                </a:solidFill>
              </a:ln>
              <a:effectLst/>
            </c:spPr>
          </c:marker>
          <c:trendline>
            <c:spPr>
              <a:ln w="15875" cap="rnd">
                <a:solidFill>
                  <a:schemeClr val="accent3"/>
                </a:solidFill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1.106712529423585E-2"/>
                  <c:y val="0.40959158330267975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900" b="0" i="0" u="none" strike="noStrike" kern="1200" baseline="0">
                        <a:solidFill>
                          <a:schemeClr val="tx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baseline="0"/>
                      <a:t>Methi </a:t>
                    </a:r>
                  </a:p>
                  <a:p>
                    <a:pPr>
                      <a:defRPr/>
                    </a:pPr>
                    <a:r>
                      <a:rPr lang="en-US" baseline="0"/>
                      <a:t>y = 1.01x - 3E-05</a:t>
                    </a:r>
                    <a:br>
                      <a:rPr lang="en-US" baseline="0"/>
                    </a:br>
                    <a:r>
                      <a:rPr lang="en-US" baseline="0"/>
                      <a:t>R² = 0.9775</a:t>
                    </a:r>
                    <a:endParaRPr lang="en-US"/>
                  </a:p>
                </c:rich>
              </c:tx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'Hdr-plant Cd'!$AO$3:$AO$6</c:f>
              <c:numCache>
                <c:formatCode>General</c:formatCode>
                <c:ptCount val="4"/>
                <c:pt idx="0">
                  <c:v>0</c:v>
                </c:pt>
                <c:pt idx="1">
                  <c:v>0.03</c:v>
                </c:pt>
                <c:pt idx="2">
                  <c:v>0.06</c:v>
                </c:pt>
                <c:pt idx="3">
                  <c:v>0.09</c:v>
                </c:pt>
              </c:numCache>
            </c:numRef>
          </c:xVal>
          <c:yVal>
            <c:numRef>
              <c:f>'Hdr-plant Cd'!$AR$3:$AR$6</c:f>
              <c:numCache>
                <c:formatCode>0.000</c:formatCode>
                <c:ptCount val="4"/>
                <c:pt idx="0">
                  <c:v>1.6666666666666668E-3</c:v>
                </c:pt>
                <c:pt idx="1">
                  <c:v>2.4000000000000004E-2</c:v>
                </c:pt>
                <c:pt idx="2">
                  <c:v>6.8000000000000005E-2</c:v>
                </c:pt>
                <c:pt idx="3">
                  <c:v>8.8000000000000009E-2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CD69-4903-9F35-1770E03CD4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2423439"/>
        <c:axId val="52422959"/>
      </c:scatterChart>
      <c:valAx>
        <c:axId val="5242343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tx1">
                <a:lumMod val="15000"/>
                <a:lumOff val="8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422959"/>
        <c:crosses val="autoZero"/>
        <c:crossBetween val="midCat"/>
      </c:valAx>
      <c:valAx>
        <c:axId val="52422959"/>
        <c:scaling>
          <c:orientation val="minMax"/>
          <c:max val="0.1100000000000000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solidFill>
              <a:schemeClr val="tx1">
                <a:lumMod val="25000"/>
                <a:lumOff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423439"/>
        <c:crosses val="autoZero"/>
        <c:crossBetween val="midCat"/>
        <c:majorUnit val="1.5000000000000003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cap="none" spc="5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en-IN"/>
              <a:t>Hyd: Root Cd (ppm)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cap="none" spc="50" normalizeH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j-ea"/>
              <a:cs typeface="+mj-cs"/>
            </a:defRPr>
          </a:pPr>
          <a:endParaRPr lang="en-IN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'Hdr-plant Cd'!$AP$17</c:f>
              <c:strCache>
                <c:ptCount val="1"/>
                <c:pt idx="0">
                  <c:v>Lettuce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lt1"/>
              </a:solidFill>
              <a:ln w="38100">
                <a:solidFill>
                  <a:schemeClr val="accent1">
                    <a:alpha val="60000"/>
                  </a:schemeClr>
                </a:solidFill>
              </a:ln>
              <a:effectLst/>
            </c:spPr>
          </c:marker>
          <c:trendline>
            <c:spPr>
              <a:ln w="15875" cap="rnd">
                <a:solidFill>
                  <a:schemeClr val="accent1"/>
                </a:solidFill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5063764216972878"/>
                  <c:y val="-3.7151866433362497E-2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900" b="0" i="0" u="none" strike="noStrike" kern="1200" baseline="0">
                        <a:solidFill>
                          <a:schemeClr val="tx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/>
                      <a:t>Lettuce </a:t>
                    </a:r>
                  </a:p>
                  <a:p>
                    <a:pPr>
                      <a:defRPr/>
                    </a:pPr>
                    <a:r>
                      <a:rPr lang="en-US"/>
                      <a:t>y = 1.9022x + 0.0056</a:t>
                    </a:r>
                    <a:br>
                      <a:rPr lang="en-US"/>
                    </a:br>
                    <a:r>
                      <a:rPr lang="en-US"/>
                      <a:t>R² = 0.983</a:t>
                    </a:r>
                  </a:p>
                </c:rich>
              </c:tx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'Hdr-plant Cd'!$AO$18:$AO$21</c:f>
              <c:numCache>
                <c:formatCode>General</c:formatCode>
                <c:ptCount val="4"/>
                <c:pt idx="0">
                  <c:v>0</c:v>
                </c:pt>
                <c:pt idx="1">
                  <c:v>0.03</c:v>
                </c:pt>
                <c:pt idx="2">
                  <c:v>0.06</c:v>
                </c:pt>
                <c:pt idx="3">
                  <c:v>0.09</c:v>
                </c:pt>
              </c:numCache>
            </c:numRef>
          </c:xVal>
          <c:yVal>
            <c:numRef>
              <c:f>'Hdr-plant Cd'!$AP$18:$AP$21</c:f>
              <c:numCache>
                <c:formatCode>0.000</c:formatCode>
                <c:ptCount val="4"/>
                <c:pt idx="0">
                  <c:v>2.6666666666666666E-3</c:v>
                </c:pt>
                <c:pt idx="1">
                  <c:v>7.3000000000000009E-2</c:v>
                </c:pt>
                <c:pt idx="2">
                  <c:v>0.10766666666666667</c:v>
                </c:pt>
                <c:pt idx="3">
                  <c:v>0.18133333333333335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D5A-4D97-B5BD-50DD7D3F4DEE}"/>
            </c:ext>
          </c:extLst>
        </c:ser>
        <c:ser>
          <c:idx val="1"/>
          <c:order val="1"/>
          <c:tx>
            <c:strRef>
              <c:f>'Hdr-plant Cd'!$AQ$17</c:f>
              <c:strCache>
                <c:ptCount val="1"/>
                <c:pt idx="0">
                  <c:v>Spinach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lt1"/>
              </a:solidFill>
              <a:ln w="38100">
                <a:solidFill>
                  <a:schemeClr val="accent2">
                    <a:alpha val="60000"/>
                  </a:schemeClr>
                </a:solidFill>
              </a:ln>
              <a:effectLst/>
            </c:spPr>
          </c:marker>
          <c:trendline>
            <c:spPr>
              <a:ln w="15875" cap="rnd">
                <a:solidFill>
                  <a:schemeClr val="accent2"/>
                </a:solidFill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26937642169728782"/>
                  <c:y val="0.34937117235345583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900" b="0" i="0" u="none" strike="noStrike" kern="1200" baseline="0">
                        <a:solidFill>
                          <a:schemeClr val="tx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/>
                      <a:t>Spinach </a:t>
                    </a:r>
                  </a:p>
                  <a:p>
                    <a:pPr>
                      <a:defRPr/>
                    </a:pPr>
                    <a:r>
                      <a:rPr lang="en-US"/>
                      <a:t>y = 2.04x + 0.008</a:t>
                    </a:r>
                    <a:br>
                      <a:rPr lang="en-US"/>
                    </a:br>
                    <a:r>
                      <a:rPr lang="en-US"/>
                      <a:t>R² = 0.9859</a:t>
                    </a:r>
                  </a:p>
                </c:rich>
              </c:tx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'Hdr-plant Cd'!$AO$18:$AO$21</c:f>
              <c:numCache>
                <c:formatCode>General</c:formatCode>
                <c:ptCount val="4"/>
                <c:pt idx="0">
                  <c:v>0</c:v>
                </c:pt>
                <c:pt idx="1">
                  <c:v>0.03</c:v>
                </c:pt>
                <c:pt idx="2">
                  <c:v>0.06</c:v>
                </c:pt>
                <c:pt idx="3">
                  <c:v>0.09</c:v>
                </c:pt>
              </c:numCache>
            </c:numRef>
          </c:xVal>
          <c:yVal>
            <c:numRef>
              <c:f>'Hdr-plant Cd'!$AQ$18:$AQ$21</c:f>
              <c:numCache>
                <c:formatCode>0.000</c:formatCode>
                <c:ptCount val="4"/>
                <c:pt idx="0">
                  <c:v>2.3333333333333335E-3</c:v>
                </c:pt>
                <c:pt idx="1">
                  <c:v>8.2000000000000003E-2</c:v>
                </c:pt>
                <c:pt idx="2">
                  <c:v>0.122</c:v>
                </c:pt>
                <c:pt idx="3">
                  <c:v>0.19299999999999998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8D5A-4D97-B5BD-50DD7D3F4DEE}"/>
            </c:ext>
          </c:extLst>
        </c:ser>
        <c:ser>
          <c:idx val="2"/>
          <c:order val="2"/>
          <c:tx>
            <c:strRef>
              <c:f>'Hdr-plant Cd'!$AR$17</c:f>
              <c:strCache>
                <c:ptCount val="1"/>
                <c:pt idx="0">
                  <c:v>Methi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lt1"/>
              </a:solidFill>
              <a:ln w="38100">
                <a:solidFill>
                  <a:schemeClr val="accent3">
                    <a:alpha val="60000"/>
                  </a:schemeClr>
                </a:solidFill>
              </a:ln>
              <a:effectLst/>
            </c:spPr>
          </c:marker>
          <c:trendline>
            <c:spPr>
              <a:ln w="15875" cap="rnd">
                <a:solidFill>
                  <a:schemeClr val="accent3"/>
                </a:solidFill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3.0592563901394854E-2"/>
                  <c:y val="0.31231957156225698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900" b="0" i="0" u="none" strike="noStrike" kern="1200" baseline="0">
                        <a:solidFill>
                          <a:schemeClr val="tx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/>
                      <a:t>Methi </a:t>
                    </a:r>
                  </a:p>
                  <a:p>
                    <a:pPr>
                      <a:defRPr/>
                    </a:pPr>
                    <a:r>
                      <a:rPr lang="en-US"/>
                      <a:t>y = 1.8667x + 0.005</a:t>
                    </a:r>
                    <a:br>
                      <a:rPr lang="en-US"/>
                    </a:br>
                    <a:r>
                      <a:rPr lang="en-US"/>
                      <a:t>R² = 0.9981</a:t>
                    </a:r>
                  </a:p>
                </c:rich>
              </c:tx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'Hdr-plant Cd'!$AO$18:$AO$21</c:f>
              <c:numCache>
                <c:formatCode>General</c:formatCode>
                <c:ptCount val="4"/>
                <c:pt idx="0">
                  <c:v>0</c:v>
                </c:pt>
                <c:pt idx="1">
                  <c:v>0.03</c:v>
                </c:pt>
                <c:pt idx="2">
                  <c:v>0.06</c:v>
                </c:pt>
                <c:pt idx="3">
                  <c:v>0.09</c:v>
                </c:pt>
              </c:numCache>
            </c:numRef>
          </c:xVal>
          <c:yVal>
            <c:numRef>
              <c:f>'Hdr-plant Cd'!$AR$18:$AR$21</c:f>
              <c:numCache>
                <c:formatCode>0.000</c:formatCode>
                <c:ptCount val="4"/>
                <c:pt idx="0">
                  <c:v>2E-3</c:v>
                </c:pt>
                <c:pt idx="1">
                  <c:v>6.5000000000000002E-2</c:v>
                </c:pt>
                <c:pt idx="2">
                  <c:v>0.11799999999999999</c:v>
                </c:pt>
                <c:pt idx="3">
                  <c:v>0.17100000000000001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8D5A-4D97-B5BD-50DD7D3F4D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20230415"/>
        <c:axId val="620229935"/>
      </c:scatterChart>
      <c:valAx>
        <c:axId val="62023041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tx1">
                <a:lumMod val="25000"/>
                <a:lumOff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0229935"/>
        <c:crosses val="autoZero"/>
        <c:crossBetween val="midCat"/>
      </c:valAx>
      <c:valAx>
        <c:axId val="6202299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solidFill>
              <a:schemeClr val="tx1">
                <a:lumMod val="25000"/>
                <a:lumOff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0230415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ysClr val="windowText" lastClr="000000"/>
                </a:solidFill>
                <a:latin typeface="Copperplate Gothic Bold" panose="020E0705020206020404" pitchFamily="34" charset="0"/>
                <a:ea typeface="+mn-ea"/>
                <a:cs typeface="+mn-cs"/>
              </a:defRPr>
            </a:pPr>
            <a:r>
              <a:rPr lang="en-IN" sz="1400">
                <a:latin typeface="Times New Roman" panose="02020603050405020304" pitchFamily="18" charset="0"/>
                <a:cs typeface="Times New Roman" panose="02020603050405020304" pitchFamily="18" charset="0"/>
              </a:rPr>
              <a:t>30DAt soil:</a:t>
            </a:r>
            <a:r>
              <a:rPr lang="en-IN" sz="1400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 </a:t>
            </a:r>
            <a:r>
              <a:rPr lang="en-IN" sz="1400">
                <a:latin typeface="Times New Roman" panose="02020603050405020304" pitchFamily="18" charset="0"/>
                <a:cs typeface="Times New Roman" panose="02020603050405020304" pitchFamily="18" charset="0"/>
              </a:rPr>
              <a:t>Plant height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ysClr val="windowText" lastClr="000000"/>
              </a:solidFill>
              <a:latin typeface="Copperplate Gothic Bold" panose="020E0705020206020404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Soil!$AN$12</c:f>
              <c:strCache>
                <c:ptCount val="1"/>
                <c:pt idx="0">
                  <c:v>Lettuce</c:v>
                </c:pt>
              </c:strCache>
            </c:strRef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2"/>
              </a:solidFill>
              <a:ln w="9525">
                <a:solidFill>
                  <a:schemeClr val="accent2"/>
                </a:solidFill>
                <a:round/>
              </a:ln>
              <a:effectLst/>
            </c:spPr>
          </c:marker>
          <c:errBars>
            <c:errDir val="y"/>
            <c:errBarType val="both"/>
            <c:errValType val="stdErr"/>
            <c:noEndCap val="0"/>
            <c:spPr>
              <a:noFill/>
              <a:ln w="9525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Soil!$AO$11:$AR$11</c:f>
              <c:strCache>
                <c:ptCount val="4"/>
                <c:pt idx="0">
                  <c:v>0 ppm</c:v>
                </c:pt>
                <c:pt idx="1">
                  <c:v>0.03 ppm</c:v>
                </c:pt>
                <c:pt idx="2">
                  <c:v>0.06 ppm</c:v>
                </c:pt>
                <c:pt idx="3">
                  <c:v>0.09 ppm</c:v>
                </c:pt>
              </c:strCache>
            </c:strRef>
          </c:cat>
          <c:val>
            <c:numRef>
              <c:f>Soil!$AO$12:$AR$12</c:f>
              <c:numCache>
                <c:formatCode>0.00</c:formatCode>
                <c:ptCount val="4"/>
                <c:pt idx="0">
                  <c:v>20.680000000000003</c:v>
                </c:pt>
                <c:pt idx="1">
                  <c:v>24.313333333333333</c:v>
                </c:pt>
                <c:pt idx="2">
                  <c:v>24.033333333333331</c:v>
                </c:pt>
                <c:pt idx="3">
                  <c:v>23.313333333333333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71-4912-9D1F-23041D85AC0E}"/>
            </c:ext>
          </c:extLst>
        </c:ser>
        <c:ser>
          <c:idx val="1"/>
          <c:order val="1"/>
          <c:tx>
            <c:strRef>
              <c:f>Soil!$AN$13</c:f>
              <c:strCache>
                <c:ptCount val="1"/>
                <c:pt idx="0">
                  <c:v>Spinach</c:v>
                </c:pt>
              </c:strCache>
            </c:strRef>
          </c:tx>
          <c:spPr>
            <a:ln w="22225" cap="rnd">
              <a:solidFill>
                <a:schemeClr val="accent4"/>
              </a:solidFill>
              <a:round/>
            </a:ln>
            <a:effectLst/>
          </c:spPr>
          <c:marker>
            <c:symbol val="square"/>
            <c:size val="6"/>
            <c:spPr>
              <a:solidFill>
                <a:schemeClr val="accent4"/>
              </a:solidFill>
              <a:ln w="9525">
                <a:solidFill>
                  <a:schemeClr val="accent4"/>
                </a:solidFill>
                <a:round/>
              </a:ln>
              <a:effectLst/>
            </c:spPr>
          </c:marker>
          <c:errBars>
            <c:errDir val="y"/>
            <c:errBarType val="both"/>
            <c:errValType val="stdErr"/>
            <c:noEndCap val="0"/>
            <c:spPr>
              <a:noFill/>
              <a:ln w="9525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Soil!$AO$11:$AR$11</c:f>
              <c:strCache>
                <c:ptCount val="4"/>
                <c:pt idx="0">
                  <c:v>0 ppm</c:v>
                </c:pt>
                <c:pt idx="1">
                  <c:v>0.03 ppm</c:v>
                </c:pt>
                <c:pt idx="2">
                  <c:v>0.06 ppm</c:v>
                </c:pt>
                <c:pt idx="3">
                  <c:v>0.09 ppm</c:v>
                </c:pt>
              </c:strCache>
            </c:strRef>
          </c:cat>
          <c:val>
            <c:numRef>
              <c:f>Soil!$AO$13:$AR$13</c:f>
              <c:numCache>
                <c:formatCode>0.00</c:formatCode>
                <c:ptCount val="4"/>
                <c:pt idx="0">
                  <c:v>17.853333333333335</c:v>
                </c:pt>
                <c:pt idx="1">
                  <c:v>20.553333333333338</c:v>
                </c:pt>
                <c:pt idx="2">
                  <c:v>21.693333333333339</c:v>
                </c:pt>
                <c:pt idx="3">
                  <c:v>22.706666666666667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71-4912-9D1F-23041D85AC0E}"/>
            </c:ext>
          </c:extLst>
        </c:ser>
        <c:ser>
          <c:idx val="2"/>
          <c:order val="2"/>
          <c:tx>
            <c:strRef>
              <c:f>Soil!$AN$14</c:f>
              <c:strCache>
                <c:ptCount val="1"/>
                <c:pt idx="0">
                  <c:v>Methi</c:v>
                </c:pt>
              </c:strCache>
            </c:strRef>
          </c:tx>
          <c:spPr>
            <a:ln w="22225" cap="rnd">
              <a:solidFill>
                <a:schemeClr val="accent6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accent6"/>
              </a:solidFill>
              <a:ln w="9525">
                <a:solidFill>
                  <a:schemeClr val="accent6"/>
                </a:solidFill>
                <a:round/>
              </a:ln>
              <a:effectLst/>
            </c:spPr>
          </c:marker>
          <c:errBars>
            <c:errDir val="y"/>
            <c:errBarType val="both"/>
            <c:errValType val="stdErr"/>
            <c:noEndCap val="0"/>
            <c:spPr>
              <a:noFill/>
              <a:ln w="9525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Soil!$AO$11:$AR$11</c:f>
              <c:strCache>
                <c:ptCount val="4"/>
                <c:pt idx="0">
                  <c:v>0 ppm</c:v>
                </c:pt>
                <c:pt idx="1">
                  <c:v>0.03 ppm</c:v>
                </c:pt>
                <c:pt idx="2">
                  <c:v>0.06 ppm</c:v>
                </c:pt>
                <c:pt idx="3">
                  <c:v>0.09 ppm</c:v>
                </c:pt>
              </c:strCache>
            </c:strRef>
          </c:cat>
          <c:val>
            <c:numRef>
              <c:f>Soil!$AO$14:$AR$14</c:f>
              <c:numCache>
                <c:formatCode>0.00</c:formatCode>
                <c:ptCount val="4"/>
                <c:pt idx="0">
                  <c:v>20.346666666666668</c:v>
                </c:pt>
                <c:pt idx="1">
                  <c:v>23.959999999999997</c:v>
                </c:pt>
                <c:pt idx="2">
                  <c:v>24.893333333333331</c:v>
                </c:pt>
                <c:pt idx="3">
                  <c:v>22.38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C71-4912-9D1F-23041D85AC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3852192"/>
        <c:axId val="363853632"/>
      </c:lineChart>
      <c:catAx>
        <c:axId val="363852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3853632"/>
        <c:crosses val="autoZero"/>
        <c:auto val="1"/>
        <c:lblAlgn val="ctr"/>
        <c:lblOffset val="100"/>
        <c:noMultiLvlLbl val="0"/>
      </c:catAx>
      <c:valAx>
        <c:axId val="363853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700" b="0" i="0" u="none" strike="noStrike" kern="1200" cap="all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IN" sz="700" b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Plant</a:t>
                </a:r>
                <a:r>
                  <a:rPr lang="en-IN" sz="700" b="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 height in cm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700" b="0" i="0" u="none" strike="noStrike" kern="1200" cap="all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3852192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>
            <a:solidFill>
              <a:schemeClr val="tx1">
                <a:lumMod val="15000"/>
                <a:lumOff val="85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ysClr val="windowText" lastClr="000000"/>
                </a:solidFill>
                <a:latin typeface="Copperplate Gothic Bold" panose="020E0705020206020404" pitchFamily="34" charset="0"/>
                <a:ea typeface="+mn-ea"/>
                <a:cs typeface="+mn-cs"/>
              </a:defRPr>
            </a:pPr>
            <a:r>
              <a:rPr lang="en-IN" sz="1400">
                <a:latin typeface="Times New Roman" panose="02020603050405020304" pitchFamily="18" charset="0"/>
                <a:cs typeface="Times New Roman" panose="02020603050405020304" pitchFamily="18" charset="0"/>
              </a:rPr>
              <a:t>30DAt soil:</a:t>
            </a:r>
            <a:r>
              <a:rPr lang="en-IN" sz="1400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 </a:t>
            </a:r>
            <a:r>
              <a:rPr lang="en-IN" sz="1400">
                <a:latin typeface="Times New Roman" panose="02020603050405020304" pitchFamily="18" charset="0"/>
                <a:cs typeface="Times New Roman" panose="02020603050405020304" pitchFamily="18" charset="0"/>
              </a:rPr>
              <a:t>No. of leaves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ysClr val="windowText" lastClr="000000"/>
              </a:solidFill>
              <a:latin typeface="Copperplate Gothic Bold" panose="020E0705020206020404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Soil!$AN$28</c:f>
              <c:strCache>
                <c:ptCount val="1"/>
                <c:pt idx="0">
                  <c:v>Lettuce</c:v>
                </c:pt>
              </c:strCache>
            </c:strRef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2"/>
              </a:solidFill>
              <a:ln w="9525">
                <a:solidFill>
                  <a:schemeClr val="accent2"/>
                </a:solidFill>
                <a:round/>
              </a:ln>
              <a:effectLst/>
            </c:spPr>
          </c:marker>
          <c:errBars>
            <c:errDir val="y"/>
            <c:errBarType val="both"/>
            <c:errValType val="stdErr"/>
            <c:noEndCap val="0"/>
            <c:spPr>
              <a:noFill/>
              <a:ln w="9525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Soil!$AO$11:$AR$11</c:f>
              <c:strCache>
                <c:ptCount val="4"/>
                <c:pt idx="0">
                  <c:v>0 ppm</c:v>
                </c:pt>
                <c:pt idx="1">
                  <c:v>0.03 ppm</c:v>
                </c:pt>
                <c:pt idx="2">
                  <c:v>0.06 ppm</c:v>
                </c:pt>
                <c:pt idx="3">
                  <c:v>0.09 ppm</c:v>
                </c:pt>
              </c:strCache>
            </c:strRef>
          </c:cat>
          <c:val>
            <c:numRef>
              <c:f>Soil!$AO$28:$AR$28</c:f>
              <c:numCache>
                <c:formatCode>0.00</c:formatCode>
                <c:ptCount val="4"/>
                <c:pt idx="0">
                  <c:v>6.1333333333333329</c:v>
                </c:pt>
                <c:pt idx="1">
                  <c:v>6.4666666666666659</c:v>
                </c:pt>
                <c:pt idx="2">
                  <c:v>6.5999999999999988</c:v>
                </c:pt>
                <c:pt idx="3">
                  <c:v>6.333333333333333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58-4179-9168-5495D2F604FC}"/>
            </c:ext>
          </c:extLst>
        </c:ser>
        <c:ser>
          <c:idx val="1"/>
          <c:order val="1"/>
          <c:tx>
            <c:strRef>
              <c:f>Soil!$AN$29</c:f>
              <c:strCache>
                <c:ptCount val="1"/>
                <c:pt idx="0">
                  <c:v>Spinach</c:v>
                </c:pt>
              </c:strCache>
            </c:strRef>
          </c:tx>
          <c:spPr>
            <a:ln w="22225" cap="rnd">
              <a:solidFill>
                <a:schemeClr val="accent4"/>
              </a:solidFill>
              <a:round/>
            </a:ln>
            <a:effectLst/>
          </c:spPr>
          <c:marker>
            <c:symbol val="square"/>
            <c:size val="6"/>
            <c:spPr>
              <a:solidFill>
                <a:schemeClr val="accent4"/>
              </a:solidFill>
              <a:ln w="9525">
                <a:solidFill>
                  <a:schemeClr val="accent4"/>
                </a:solidFill>
                <a:round/>
              </a:ln>
              <a:effectLst/>
            </c:spPr>
          </c:marker>
          <c:errBars>
            <c:errDir val="y"/>
            <c:errBarType val="both"/>
            <c:errValType val="stdErr"/>
            <c:noEndCap val="0"/>
            <c:spPr>
              <a:noFill/>
              <a:ln w="9525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Soil!$AO$11:$AR$11</c:f>
              <c:strCache>
                <c:ptCount val="4"/>
                <c:pt idx="0">
                  <c:v>0 ppm</c:v>
                </c:pt>
                <c:pt idx="1">
                  <c:v>0.03 ppm</c:v>
                </c:pt>
                <c:pt idx="2">
                  <c:v>0.06 ppm</c:v>
                </c:pt>
                <c:pt idx="3">
                  <c:v>0.09 ppm</c:v>
                </c:pt>
              </c:strCache>
            </c:strRef>
          </c:cat>
          <c:val>
            <c:numRef>
              <c:f>Soil!$AO$29:$AR$29</c:f>
              <c:numCache>
                <c:formatCode>0.00</c:formatCode>
                <c:ptCount val="4"/>
                <c:pt idx="0">
                  <c:v>6.4000000000000012</c:v>
                </c:pt>
                <c:pt idx="1">
                  <c:v>6.8</c:v>
                </c:pt>
                <c:pt idx="2">
                  <c:v>6.8</c:v>
                </c:pt>
                <c:pt idx="3">
                  <c:v>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58-4179-9168-5495D2F604FC}"/>
            </c:ext>
          </c:extLst>
        </c:ser>
        <c:ser>
          <c:idx val="2"/>
          <c:order val="2"/>
          <c:tx>
            <c:strRef>
              <c:f>Soil!$AN$30</c:f>
              <c:strCache>
                <c:ptCount val="1"/>
                <c:pt idx="0">
                  <c:v>Methi</c:v>
                </c:pt>
              </c:strCache>
            </c:strRef>
          </c:tx>
          <c:spPr>
            <a:ln w="22225" cap="rnd">
              <a:solidFill>
                <a:schemeClr val="accent6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accent6"/>
              </a:solidFill>
              <a:ln w="9525">
                <a:solidFill>
                  <a:schemeClr val="accent6"/>
                </a:solidFill>
                <a:round/>
              </a:ln>
              <a:effectLst/>
            </c:spPr>
          </c:marker>
          <c:errBars>
            <c:errDir val="y"/>
            <c:errBarType val="both"/>
            <c:errValType val="stdErr"/>
            <c:noEndCap val="0"/>
            <c:spPr>
              <a:noFill/>
              <a:ln w="9525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Soil!$AO$11:$AR$11</c:f>
              <c:strCache>
                <c:ptCount val="4"/>
                <c:pt idx="0">
                  <c:v>0 ppm</c:v>
                </c:pt>
                <c:pt idx="1">
                  <c:v>0.03 ppm</c:v>
                </c:pt>
                <c:pt idx="2">
                  <c:v>0.06 ppm</c:v>
                </c:pt>
                <c:pt idx="3">
                  <c:v>0.09 ppm</c:v>
                </c:pt>
              </c:strCache>
            </c:strRef>
          </c:cat>
          <c:val>
            <c:numRef>
              <c:f>Soil!$AO$30:$AR$30</c:f>
              <c:numCache>
                <c:formatCode>0.00</c:formatCode>
                <c:ptCount val="4"/>
                <c:pt idx="0">
                  <c:v>6.5666666666666664</c:v>
                </c:pt>
                <c:pt idx="1">
                  <c:v>6.8</c:v>
                </c:pt>
                <c:pt idx="2">
                  <c:v>6.8</c:v>
                </c:pt>
                <c:pt idx="3">
                  <c:v>7.0666666666666664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D58-4179-9168-5495D2F604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3852192"/>
        <c:axId val="363853632"/>
      </c:lineChart>
      <c:catAx>
        <c:axId val="363852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3853632"/>
        <c:crosses val="autoZero"/>
        <c:auto val="1"/>
        <c:lblAlgn val="ctr"/>
        <c:lblOffset val="100"/>
        <c:noMultiLvlLbl val="0"/>
      </c:catAx>
      <c:valAx>
        <c:axId val="363853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700" b="0" i="0" u="none" strike="noStrike" kern="1200" cap="all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IN" sz="700" b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No. of leaves</a:t>
                </a:r>
                <a:endParaRPr lang="en-IN" sz="700" b="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700" b="0" i="0" u="none" strike="noStrike" kern="1200" cap="all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IN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3852192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>
            <a:solidFill>
              <a:schemeClr val="tx1">
                <a:lumMod val="15000"/>
                <a:lumOff val="85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7">
  <a:schemeClr val="accent4"/>
</cs:colorStyle>
</file>

<file path=xl/charts/colors10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12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13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14.xml><?xml version="1.0" encoding="utf-8"?>
<cs:colorStyle xmlns:cs="http://schemas.microsoft.com/office/drawing/2012/chartStyle" xmlns:a="http://schemas.openxmlformats.org/drawingml/2006/main" meth="withinLinearReversed" id="22">
  <a:schemeClr val="accent2"/>
</cs:colorStyle>
</file>

<file path=xl/charts/colors15.xml><?xml version="1.0" encoding="utf-8"?>
<cs:colorStyle xmlns:cs="http://schemas.microsoft.com/office/drawing/2012/chartStyle" xmlns:a="http://schemas.openxmlformats.org/drawingml/2006/main" meth="withinLinearReversed" id="22">
  <a:schemeClr val="accent2"/>
</cs:colorStyle>
</file>

<file path=xl/charts/colors16.xml><?xml version="1.0" encoding="utf-8"?>
<cs:colorStyle xmlns:cs="http://schemas.microsoft.com/office/drawing/2012/chartStyle" xmlns:a="http://schemas.openxmlformats.org/drawingml/2006/main" meth="withinLinearReversed" id="22">
  <a:schemeClr val="accent2"/>
</cs:colorStyle>
</file>

<file path=xl/charts/colors17.xml><?xml version="1.0" encoding="utf-8"?>
<cs:colorStyle xmlns:cs="http://schemas.microsoft.com/office/drawing/2012/chartStyle" xmlns:a="http://schemas.openxmlformats.org/drawingml/2006/main" meth="withinLinearReversed" id="22">
  <a:schemeClr val="accent2"/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withinLinear" id="17">
  <a:schemeClr val="accent4"/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withinLinear" id="17">
  <a:schemeClr val="accent4"/>
</cs:colorStyle>
</file>

<file path=xl/charts/colors4.xml><?xml version="1.0" encoding="utf-8"?>
<cs:colorStyle xmlns:cs="http://schemas.microsoft.com/office/drawing/2012/chartStyle" xmlns:a="http://schemas.openxmlformats.org/drawingml/2006/main" meth="withinLinearReversed" id="24">
  <a:schemeClr val="accent4"/>
</cs:colorStyle>
</file>

<file path=xl/charts/colors5.xml><?xml version="1.0" encoding="utf-8"?>
<cs:colorStyle xmlns:cs="http://schemas.microsoft.com/office/drawing/2012/chartStyle" xmlns:a="http://schemas.openxmlformats.org/drawingml/2006/main" meth="withinLinearReversed" id="24">
  <a:schemeClr val="accent4"/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4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>
        <a:solidFill>
          <a:schemeClr val="tx1">
            <a:lumMod val="15000"/>
            <a:lumOff val="85000"/>
          </a:schemeClr>
        </a:solidFill>
      </a:ln>
    </cs:spPr>
    <cs:defRPr sz="900" kern="1200" cap="none" spc="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>
            <a:alpha val="60000"/>
          </a:schemeClr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38100">
        <a:solidFill>
          <a:schemeClr val="phClr">
            <a:alpha val="60000"/>
          </a:schemeClr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 baseline="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>
        <a:solidFill>
          <a:schemeClr val="tx1">
            <a:lumMod val="15000"/>
            <a:lumOff val="85000"/>
          </a:schemeClr>
        </a:solidFill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1600" b="0" i="0" kern="1200" cap="none" spc="5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587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>
        <a:solidFill>
          <a:schemeClr val="tx1">
            <a:lumMod val="25000"/>
            <a:lumOff val="75000"/>
          </a:schemeClr>
        </a:solidFill>
      </a:ln>
    </cs:spPr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19.xml><?xml version="1.0" encoding="utf-8"?>
<cs:chartStyle xmlns:cs="http://schemas.microsoft.com/office/drawing/2012/chartStyle" xmlns:a="http://schemas.openxmlformats.org/drawingml/2006/main" id="24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>
        <a:solidFill>
          <a:schemeClr val="tx1">
            <a:lumMod val="15000"/>
            <a:lumOff val="85000"/>
          </a:schemeClr>
        </a:solidFill>
      </a:ln>
    </cs:spPr>
    <cs:defRPr sz="900" kern="1200" cap="none" spc="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>
            <a:alpha val="60000"/>
          </a:schemeClr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38100">
        <a:solidFill>
          <a:schemeClr val="phClr">
            <a:alpha val="60000"/>
          </a:schemeClr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 baseline="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>
        <a:solidFill>
          <a:schemeClr val="tx1">
            <a:lumMod val="15000"/>
            <a:lumOff val="85000"/>
          </a:schemeClr>
        </a:solidFill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1600" b="0" i="0" kern="1200" cap="none" spc="5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587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>
        <a:solidFill>
          <a:schemeClr val="tx1">
            <a:lumMod val="25000"/>
            <a:lumOff val="75000"/>
          </a:schemeClr>
        </a:solidFill>
      </a:ln>
    </cs:spPr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4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>
        <a:solidFill>
          <a:schemeClr val="tx1">
            <a:lumMod val="15000"/>
            <a:lumOff val="85000"/>
          </a:schemeClr>
        </a:solidFill>
      </a:ln>
    </cs:spPr>
    <cs:defRPr sz="900" kern="1200" cap="none" spc="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>
            <a:alpha val="60000"/>
          </a:schemeClr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38100">
        <a:solidFill>
          <a:schemeClr val="phClr">
            <a:alpha val="60000"/>
          </a:schemeClr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 baseline="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>
        <a:solidFill>
          <a:schemeClr val="tx1">
            <a:lumMod val="15000"/>
            <a:lumOff val="85000"/>
          </a:schemeClr>
        </a:solidFill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1600" b="0" i="0" kern="1200" cap="none" spc="5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587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>
        <a:solidFill>
          <a:schemeClr val="tx1">
            <a:lumMod val="25000"/>
            <a:lumOff val="75000"/>
          </a:schemeClr>
        </a:solidFill>
      </a:ln>
    </cs:spPr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21.xml><?xml version="1.0" encoding="utf-8"?>
<cs:chartStyle xmlns:cs="http://schemas.microsoft.com/office/drawing/2012/chartStyle" xmlns:a="http://schemas.openxmlformats.org/drawingml/2006/main" id="24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>
        <a:solidFill>
          <a:schemeClr val="tx1">
            <a:lumMod val="15000"/>
            <a:lumOff val="85000"/>
          </a:schemeClr>
        </a:solidFill>
      </a:ln>
    </cs:spPr>
    <cs:defRPr sz="900" kern="1200" cap="none" spc="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>
            <a:alpha val="60000"/>
          </a:schemeClr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38100">
        <a:solidFill>
          <a:schemeClr val="phClr">
            <a:alpha val="60000"/>
          </a:schemeClr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 baseline="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>
        <a:solidFill>
          <a:schemeClr val="tx1">
            <a:lumMod val="15000"/>
            <a:lumOff val="85000"/>
          </a:schemeClr>
        </a:solidFill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1600" b="0" i="0" kern="1200" cap="none" spc="5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587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>
        <a:solidFill>
          <a:schemeClr val="tx1">
            <a:lumMod val="25000"/>
            <a:lumOff val="75000"/>
          </a:schemeClr>
        </a:solidFill>
      </a:ln>
    </cs:spPr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>
        <a:solidFill>
          <a:schemeClr val="tx1">
            <a:lumMod val="15000"/>
            <a:lumOff val="85000"/>
          </a:schemeClr>
        </a:solidFill>
      </a:ln>
    </cs:spPr>
    <cs:defRPr sz="900" kern="1200" cap="none" spc="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>
            <a:alpha val="60000"/>
          </a:schemeClr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38100">
        <a:solidFill>
          <a:schemeClr val="phClr">
            <a:alpha val="60000"/>
          </a:schemeClr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 baseline="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>
        <a:solidFill>
          <a:schemeClr val="tx1">
            <a:lumMod val="15000"/>
            <a:lumOff val="85000"/>
          </a:schemeClr>
        </a:solidFill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1600" b="0" i="0" kern="1200" cap="none" spc="5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587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>
        <a:solidFill>
          <a:schemeClr val="tx1">
            <a:lumMod val="25000"/>
            <a:lumOff val="75000"/>
          </a:schemeClr>
        </a:solidFill>
      </a:ln>
    </cs:spPr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4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>
        <a:solidFill>
          <a:schemeClr val="tx1">
            <a:lumMod val="15000"/>
            <a:lumOff val="85000"/>
          </a:schemeClr>
        </a:solidFill>
      </a:ln>
    </cs:spPr>
    <cs:defRPr sz="900" kern="1200" cap="none" spc="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>
            <a:alpha val="60000"/>
          </a:schemeClr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38100">
        <a:solidFill>
          <a:schemeClr val="phClr">
            <a:alpha val="60000"/>
          </a:schemeClr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 baseline="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>
        <a:solidFill>
          <a:schemeClr val="tx1">
            <a:lumMod val="15000"/>
            <a:lumOff val="85000"/>
          </a:schemeClr>
        </a:solidFill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1600" b="0" i="0" kern="1200" cap="none" spc="5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587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>
        <a:solidFill>
          <a:schemeClr val="tx1">
            <a:lumMod val="25000"/>
            <a:lumOff val="75000"/>
          </a:schemeClr>
        </a:solidFill>
      </a:ln>
    </cs:spPr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4" Type="http://schemas.openxmlformats.org/officeDocument/2006/relationships/chart" Target="../charts/chart7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2" Type="http://schemas.openxmlformats.org/officeDocument/2006/relationships/chart" Target="../charts/chart9.xml"/><Relationship Id="rId1" Type="http://schemas.openxmlformats.org/officeDocument/2006/relationships/chart" Target="../charts/chart8.xml"/><Relationship Id="rId6" Type="http://schemas.openxmlformats.org/officeDocument/2006/relationships/chart" Target="../charts/chart13.xml"/><Relationship Id="rId5" Type="http://schemas.openxmlformats.org/officeDocument/2006/relationships/chart" Target="../charts/chart12.xml"/><Relationship Id="rId4" Type="http://schemas.openxmlformats.org/officeDocument/2006/relationships/chart" Target="../charts/chart11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1.xml"/><Relationship Id="rId3" Type="http://schemas.openxmlformats.org/officeDocument/2006/relationships/chart" Target="../charts/chart16.xml"/><Relationship Id="rId7" Type="http://schemas.openxmlformats.org/officeDocument/2006/relationships/chart" Target="../charts/chart20.xml"/><Relationship Id="rId2" Type="http://schemas.openxmlformats.org/officeDocument/2006/relationships/chart" Target="../charts/chart15.xml"/><Relationship Id="rId1" Type="http://schemas.openxmlformats.org/officeDocument/2006/relationships/chart" Target="../charts/chart14.xml"/><Relationship Id="rId6" Type="http://schemas.openxmlformats.org/officeDocument/2006/relationships/chart" Target="../charts/chart19.xml"/><Relationship Id="rId5" Type="http://schemas.openxmlformats.org/officeDocument/2006/relationships/chart" Target="../charts/chart18.xml"/><Relationship Id="rId4" Type="http://schemas.openxmlformats.org/officeDocument/2006/relationships/chart" Target="../charts/chart1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44</xdr:col>
      <xdr:colOff>468084</xdr:colOff>
      <xdr:row>3</xdr:row>
      <xdr:rowOff>141514</xdr:rowOff>
    </xdr:from>
    <xdr:to>
      <xdr:col>52</xdr:col>
      <xdr:colOff>489855</xdr:colOff>
      <xdr:row>19</xdr:row>
      <xdr:rowOff>141514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150016A8-D6E3-42A5-9401-5724448C8D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44</xdr:col>
      <xdr:colOff>489857</xdr:colOff>
      <xdr:row>22</xdr:row>
      <xdr:rowOff>43544</xdr:rowOff>
    </xdr:from>
    <xdr:to>
      <xdr:col>52</xdr:col>
      <xdr:colOff>478971</xdr:colOff>
      <xdr:row>35</xdr:row>
      <xdr:rowOff>185058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592C9BC0-FF5F-4B99-8996-795EA7964A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44</xdr:col>
      <xdr:colOff>457199</xdr:colOff>
      <xdr:row>38</xdr:row>
      <xdr:rowOff>174172</xdr:rowOff>
    </xdr:from>
    <xdr:to>
      <xdr:col>52</xdr:col>
      <xdr:colOff>489856</xdr:colOff>
      <xdr:row>54</xdr:row>
      <xdr:rowOff>32657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E7ED1E10-3CD0-4D61-A9BB-3AA467B0C1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44</xdr:col>
      <xdr:colOff>148629</xdr:colOff>
      <xdr:row>0</xdr:row>
      <xdr:rowOff>28575</xdr:rowOff>
    </xdr:from>
    <xdr:to>
      <xdr:col>52</xdr:col>
      <xdr:colOff>57066</xdr:colOff>
      <xdr:row>13</xdr:row>
      <xdr:rowOff>160408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FF22BB3-CEA4-4752-AF64-5862E218E9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44</xdr:col>
      <xdr:colOff>299673</xdr:colOff>
      <xdr:row>15</xdr:row>
      <xdr:rowOff>143793</xdr:rowOff>
    </xdr:from>
    <xdr:to>
      <xdr:col>51</xdr:col>
      <xdr:colOff>600312</xdr:colOff>
      <xdr:row>28</xdr:row>
      <xdr:rowOff>84145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F7F63CC-C6F7-41F1-AF6D-AD97CC5B28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52</xdr:col>
      <xdr:colOff>376172</xdr:colOff>
      <xdr:row>0</xdr:row>
      <xdr:rowOff>0</xdr:rowOff>
    </xdr:from>
    <xdr:to>
      <xdr:col>61</xdr:col>
      <xdr:colOff>575293</xdr:colOff>
      <xdr:row>14</xdr:row>
      <xdr:rowOff>113775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1E76DA09-6978-4A2F-864F-69E4BE7CF6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52</xdr:col>
      <xdr:colOff>329963</xdr:colOff>
      <xdr:row>15</xdr:row>
      <xdr:rowOff>96074</xdr:rowOff>
    </xdr:from>
    <xdr:to>
      <xdr:col>61</xdr:col>
      <xdr:colOff>581024</xdr:colOff>
      <xdr:row>29</xdr:row>
      <xdr:rowOff>47625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D37BBDD1-FB0F-4C2D-9252-7DC731DFF06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52</xdr:col>
      <xdr:colOff>483976</xdr:colOff>
      <xdr:row>7</xdr:row>
      <xdr:rowOff>177049</xdr:rowOff>
    </xdr:from>
    <xdr:to>
      <xdr:col>60</xdr:col>
      <xdr:colOff>179177</xdr:colOff>
      <xdr:row>20</xdr:row>
      <xdr:rowOff>133506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675E525-CC99-4B40-8EE9-3FE9B08A6B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53</xdr:col>
      <xdr:colOff>221217</xdr:colOff>
      <xdr:row>24</xdr:row>
      <xdr:rowOff>32657</xdr:rowOff>
    </xdr:from>
    <xdr:to>
      <xdr:col>60</xdr:col>
      <xdr:colOff>529521</xdr:colOff>
      <xdr:row>36</xdr:row>
      <xdr:rowOff>174172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A6A10A3-F077-4FEA-AD57-07C27138CF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53</xdr:col>
      <xdr:colOff>166414</xdr:colOff>
      <xdr:row>40</xdr:row>
      <xdr:rowOff>43793</xdr:rowOff>
    </xdr:from>
    <xdr:to>
      <xdr:col>60</xdr:col>
      <xdr:colOff>474718</xdr:colOff>
      <xdr:row>53</xdr:row>
      <xdr:rowOff>1376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41CD814A-9DB0-435F-98B1-20E898907B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39</xdr:col>
      <xdr:colOff>385380</xdr:colOff>
      <xdr:row>8</xdr:row>
      <xdr:rowOff>52553</xdr:rowOff>
    </xdr:from>
    <xdr:to>
      <xdr:col>47</xdr:col>
      <xdr:colOff>48174</xdr:colOff>
      <xdr:row>23</xdr:row>
      <xdr:rowOff>145393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3CD238B0-8960-4304-8196-F7474E5327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39</xdr:col>
      <xdr:colOff>398517</xdr:colOff>
      <xdr:row>25</xdr:row>
      <xdr:rowOff>38538</xdr:rowOff>
    </xdr:from>
    <xdr:to>
      <xdr:col>46</xdr:col>
      <xdr:colOff>560551</xdr:colOff>
      <xdr:row>39</xdr:row>
      <xdr:rowOff>52551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6D914355-7C66-4438-B7B8-5A65D13711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39</xdr:col>
      <xdr:colOff>394139</xdr:colOff>
      <xdr:row>41</xdr:row>
      <xdr:rowOff>45159</xdr:rowOff>
    </xdr:from>
    <xdr:to>
      <xdr:col>47</xdr:col>
      <xdr:colOff>27878</xdr:colOff>
      <xdr:row>55</xdr:row>
      <xdr:rowOff>120805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70C12612-0EF2-44A7-B02D-49896687CB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45</xdr:col>
      <xdr:colOff>3175</xdr:colOff>
      <xdr:row>1</xdr:row>
      <xdr:rowOff>139701</xdr:rowOff>
    </xdr:from>
    <xdr:to>
      <xdr:col>52</xdr:col>
      <xdr:colOff>307975</xdr:colOff>
      <xdr:row>14</xdr:row>
      <xdr:rowOff>125942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40E359E-5475-45E3-A7B8-D0676E5734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45</xdr:col>
      <xdr:colOff>42334</xdr:colOff>
      <xdr:row>15</xdr:row>
      <xdr:rowOff>206375</xdr:rowOff>
    </xdr:from>
    <xdr:to>
      <xdr:col>52</xdr:col>
      <xdr:colOff>347134</xdr:colOff>
      <xdr:row>28</xdr:row>
      <xdr:rowOff>192616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43DF161-6C6B-4D5F-9549-6C1B4CAE16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44</xdr:col>
      <xdr:colOff>584201</xdr:colOff>
      <xdr:row>29</xdr:row>
      <xdr:rowOff>53975</xdr:rowOff>
    </xdr:from>
    <xdr:to>
      <xdr:col>52</xdr:col>
      <xdr:colOff>279401</xdr:colOff>
      <xdr:row>42</xdr:row>
      <xdr:rowOff>40216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20F543DE-0F85-4D72-8550-788A215A52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44</xdr:col>
      <xdr:colOff>499534</xdr:colOff>
      <xdr:row>45</xdr:row>
      <xdr:rowOff>111125</xdr:rowOff>
    </xdr:from>
    <xdr:to>
      <xdr:col>52</xdr:col>
      <xdr:colOff>194734</xdr:colOff>
      <xdr:row>58</xdr:row>
      <xdr:rowOff>102658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8A28D612-6CA5-4656-8363-802BBCD3F2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54</xdr:col>
      <xdr:colOff>148137</xdr:colOff>
      <xdr:row>1</xdr:row>
      <xdr:rowOff>147124</xdr:rowOff>
    </xdr:from>
    <xdr:to>
      <xdr:col>62</xdr:col>
      <xdr:colOff>434832</xdr:colOff>
      <xdr:row>15</xdr:row>
      <xdr:rowOff>111742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62F5DD5D-5604-404B-A641-EFBB83A8197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54</xdr:col>
      <xdr:colOff>163383</xdr:colOff>
      <xdr:row>17</xdr:row>
      <xdr:rowOff>82378</xdr:rowOff>
    </xdr:from>
    <xdr:to>
      <xdr:col>62</xdr:col>
      <xdr:colOff>463378</xdr:colOff>
      <xdr:row>31</xdr:row>
      <xdr:rowOff>144161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A7871F85-AA7F-4268-946C-A66BD9AE0E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54</xdr:col>
      <xdr:colOff>133864</xdr:colOff>
      <xdr:row>32</xdr:row>
      <xdr:rowOff>162697</xdr:rowOff>
    </xdr:from>
    <xdr:to>
      <xdr:col>62</xdr:col>
      <xdr:colOff>514864</xdr:colOff>
      <xdr:row>46</xdr:row>
      <xdr:rowOff>175054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D461E99C-B99F-4591-8807-DCF4E24243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54</xdr:col>
      <xdr:colOff>180975</xdr:colOff>
      <xdr:row>48</xdr:row>
      <xdr:rowOff>123824</xdr:rowOff>
    </xdr:from>
    <xdr:to>
      <xdr:col>62</xdr:col>
      <xdr:colOff>447675</xdr:colOff>
      <xdr:row>61</xdr:row>
      <xdr:rowOff>171449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95F828AE-B84B-412E-8981-FB913DBC322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J%20PhD%20Research\Articles\Results\Hydroponics%20data.xlsx" TargetMode="External"/><Relationship Id="rId1" Type="http://schemas.openxmlformats.org/officeDocument/2006/relationships/externalLinkPath" Target="file:///D:\DJ%20PhD%20Research\Articles\Results\Hydroponics%20data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J%20PhD%20Research\Articles\Results\Soil%20data.xlsx" TargetMode="External"/><Relationship Id="rId1" Type="http://schemas.openxmlformats.org/officeDocument/2006/relationships/externalLinkPath" Target="file:///D:\DJ%20PhD%20Research\Articles\Results\Soil%20da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ydro 10DAT"/>
      <sheetName val="Hydro 20DAT"/>
      <sheetName val="Hydro 30DAT"/>
      <sheetName val="30DAT - p value"/>
      <sheetName val="Sheet1"/>
    </sheetNames>
    <sheetDataSet>
      <sheetData sheetId="0" refreshError="1"/>
      <sheetData sheetId="1" refreshError="1"/>
      <sheetData sheetId="2">
        <row r="9">
          <cell r="AK9">
            <v>1.4709180806557487</v>
          </cell>
        </row>
        <row r="10">
          <cell r="AK10">
            <v>0.79002109676472243</v>
          </cell>
        </row>
        <row r="11">
          <cell r="AK11">
            <v>1.1027843548642364</v>
          </cell>
          <cell r="AO11" t="str">
            <v>0 ppm</v>
          </cell>
          <cell r="AP11" t="str">
            <v>0.03 ppm</v>
          </cell>
          <cell r="AQ11" t="str">
            <v>0.06 ppm</v>
          </cell>
          <cell r="AR11" t="str">
            <v>0.09 ppm</v>
          </cell>
        </row>
        <row r="12">
          <cell r="AK12">
            <v>0.85049005481153794</v>
          </cell>
          <cell r="AN12" t="str">
            <v>Lettuce</v>
          </cell>
          <cell r="AO12">
            <v>21.92</v>
          </cell>
          <cell r="AP12">
            <v>25.566666666666663</v>
          </cell>
          <cell r="AQ12">
            <v>25.313333333333333</v>
          </cell>
          <cell r="AR12">
            <v>24.506666666666671</v>
          </cell>
        </row>
        <row r="13">
          <cell r="AK13">
            <v>0.89539562950314544</v>
          </cell>
          <cell r="AN13" t="str">
            <v>Spinach</v>
          </cell>
          <cell r="AO13">
            <v>19.053333333333338</v>
          </cell>
          <cell r="AP13">
            <v>22.126666666666665</v>
          </cell>
          <cell r="AQ13">
            <v>23.213333333333335</v>
          </cell>
          <cell r="AR13">
            <v>24.5</v>
          </cell>
        </row>
        <row r="14">
          <cell r="AK14">
            <v>1.150709925799432</v>
          </cell>
          <cell r="AN14" t="str">
            <v>Methi</v>
          </cell>
          <cell r="AO14">
            <v>19.833333333333332</v>
          </cell>
          <cell r="AP14">
            <v>20.973333333333333</v>
          </cell>
          <cell r="AQ14">
            <v>21.94</v>
          </cell>
          <cell r="AR14">
            <v>21.033333333333335</v>
          </cell>
        </row>
        <row r="15">
          <cell r="AK15">
            <v>1.8304462115378664</v>
          </cell>
        </row>
        <row r="16">
          <cell r="AK16">
            <v>2.0304022589953297</v>
          </cell>
        </row>
        <row r="17">
          <cell r="AK17">
            <v>1.8907141507906464</v>
          </cell>
        </row>
        <row r="18">
          <cell r="AK18">
            <v>1.3200505040843453</v>
          </cell>
        </row>
        <row r="19">
          <cell r="AK19">
            <v>1.3355148819837219</v>
          </cell>
        </row>
        <row r="20">
          <cell r="AK20">
            <v>0.63002645447102978</v>
          </cell>
        </row>
        <row r="25">
          <cell r="AK25">
            <v>0.39999999999999991</v>
          </cell>
        </row>
        <row r="26">
          <cell r="AK26">
            <v>0.23094010767585002</v>
          </cell>
        </row>
        <row r="27">
          <cell r="AK27">
            <v>0.34641016151377524</v>
          </cell>
          <cell r="AO27" t="str">
            <v>0 ppm</v>
          </cell>
          <cell r="AP27" t="str">
            <v>0.03 ppm</v>
          </cell>
          <cell r="AQ27" t="str">
            <v>0.06 ppm</v>
          </cell>
          <cell r="AR27" t="str">
            <v>0.09 ppm</v>
          </cell>
        </row>
        <row r="28">
          <cell r="AK28">
            <v>0.30550504633038922</v>
          </cell>
          <cell r="AN28" t="str">
            <v>Lettuce</v>
          </cell>
          <cell r="AO28">
            <v>6.5999999999999988</v>
          </cell>
          <cell r="AP28">
            <v>6.666666666666667</v>
          </cell>
          <cell r="AQ28">
            <v>6.666666666666667</v>
          </cell>
          <cell r="AR28">
            <v>6.6000000000000005</v>
          </cell>
        </row>
        <row r="29">
          <cell r="AK29">
            <v>0.23094010767585002</v>
          </cell>
          <cell r="AN29" t="str">
            <v>Spinach</v>
          </cell>
          <cell r="AO29">
            <v>6.5333333333333341</v>
          </cell>
          <cell r="AP29">
            <v>6.5333333333333341</v>
          </cell>
          <cell r="AQ29">
            <v>6.666666666666667</v>
          </cell>
          <cell r="AR29">
            <v>6.4666666666666659</v>
          </cell>
        </row>
        <row r="30">
          <cell r="AK30">
            <v>0.61101009266077877</v>
          </cell>
          <cell r="AN30" t="str">
            <v>Methi</v>
          </cell>
          <cell r="AO30">
            <v>6.6000000000000005</v>
          </cell>
          <cell r="AP30">
            <v>6.5333333333333341</v>
          </cell>
          <cell r="AQ30">
            <v>6.6000000000000005</v>
          </cell>
          <cell r="AR30">
            <v>6.4666666666666659</v>
          </cell>
        </row>
        <row r="31">
          <cell r="AK31">
            <v>0.57735026918962584</v>
          </cell>
        </row>
        <row r="32">
          <cell r="AK32">
            <v>0.30550504633038922</v>
          </cell>
        </row>
        <row r="33">
          <cell r="AK33">
            <v>0.34641016151377524</v>
          </cell>
        </row>
        <row r="34">
          <cell r="AK34">
            <v>0.52915026221291805</v>
          </cell>
        </row>
        <row r="35">
          <cell r="AK35">
            <v>0.30550504633038916</v>
          </cell>
        </row>
        <row r="36">
          <cell r="AK36">
            <v>0.30550504633038916</v>
          </cell>
        </row>
        <row r="41">
          <cell r="AK41">
            <v>5.3230442417849204</v>
          </cell>
        </row>
        <row r="42">
          <cell r="AK42">
            <v>30.048855774111143</v>
          </cell>
        </row>
        <row r="43">
          <cell r="AK43">
            <v>28.979033800318405</v>
          </cell>
          <cell r="AO43" t="str">
            <v>0 ppm</v>
          </cell>
          <cell r="AP43" t="str">
            <v>0.03 ppm</v>
          </cell>
          <cell r="AQ43" t="str">
            <v>0.06 ppm</v>
          </cell>
          <cell r="AR43" t="str">
            <v>0.09 ppm</v>
          </cell>
        </row>
        <row r="44">
          <cell r="AK44">
            <v>21.139028675256942</v>
          </cell>
          <cell r="AN44" t="str">
            <v>Lettuce</v>
          </cell>
          <cell r="AO44">
            <v>509.39999999999992</v>
          </cell>
          <cell r="AP44">
            <v>552.63333333333333</v>
          </cell>
          <cell r="AQ44">
            <v>558.08000000000004</v>
          </cell>
          <cell r="AR44">
            <v>531.04666666666662</v>
          </cell>
        </row>
        <row r="45">
          <cell r="AK45">
            <v>28.536589378083164</v>
          </cell>
          <cell r="AN45" t="str">
            <v>Spinach</v>
          </cell>
          <cell r="AO45">
            <v>474.51333333333332</v>
          </cell>
          <cell r="AP45">
            <v>486.18666666666667</v>
          </cell>
          <cell r="AQ45">
            <v>516.21999999999991</v>
          </cell>
          <cell r="AR45">
            <v>471.3866666666666</v>
          </cell>
        </row>
        <row r="46">
          <cell r="AK46">
            <v>24.753480563347011</v>
          </cell>
          <cell r="AN46" t="str">
            <v>Methi</v>
          </cell>
          <cell r="AO46">
            <v>394.06</v>
          </cell>
          <cell r="AP46">
            <v>418.79999999999995</v>
          </cell>
          <cell r="AQ46">
            <v>463.09333333333331</v>
          </cell>
          <cell r="AR46">
            <v>445.7</v>
          </cell>
        </row>
        <row r="47">
          <cell r="AK47">
            <v>49.988850756943826</v>
          </cell>
        </row>
        <row r="48">
          <cell r="AK48">
            <v>46.48466844025026</v>
          </cell>
        </row>
        <row r="49">
          <cell r="AK49">
            <v>32.957823552736819</v>
          </cell>
        </row>
        <row r="50">
          <cell r="AK50">
            <v>33.927371447451272</v>
          </cell>
        </row>
        <row r="51">
          <cell r="AK51">
            <v>28.756650245349068</v>
          </cell>
        </row>
        <row r="52">
          <cell r="AK52">
            <v>13.874163037819581</v>
          </cell>
        </row>
      </sheetData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oil 10 DAT"/>
      <sheetName val="Soil 20 DAT"/>
      <sheetName val="Soil 30 DAT"/>
      <sheetName val="Sheet1"/>
      <sheetName val="30 DAT p-value"/>
      <sheetName val="Soil-plant Cd"/>
      <sheetName val="Hdr-plant Cd"/>
    </sheetNames>
    <sheetDataSet>
      <sheetData sheetId="0" refreshError="1"/>
      <sheetData sheetId="1" refreshError="1"/>
      <sheetData sheetId="2">
        <row r="9">
          <cell r="AK9">
            <v>0.83018070322069226</v>
          </cell>
        </row>
        <row r="10">
          <cell r="AK10">
            <v>0.9018499505645774</v>
          </cell>
        </row>
        <row r="11">
          <cell r="AK11">
            <v>1.2226746637324808</v>
          </cell>
          <cell r="AO11" t="str">
            <v>0 ppm</v>
          </cell>
          <cell r="AP11" t="str">
            <v>0.03 ppm</v>
          </cell>
          <cell r="AQ11" t="str">
            <v>0.06 ppm</v>
          </cell>
          <cell r="AR11" t="str">
            <v>0.09 ppm</v>
          </cell>
        </row>
        <row r="12">
          <cell r="AK12">
            <v>1.6210284801117274</v>
          </cell>
          <cell r="AN12" t="str">
            <v>Lettuce</v>
          </cell>
          <cell r="AO12">
            <v>20.680000000000003</v>
          </cell>
          <cell r="AP12">
            <v>24.313333333333333</v>
          </cell>
          <cell r="AQ12">
            <v>24.033333333333331</v>
          </cell>
          <cell r="AR12">
            <v>23.313333333333333</v>
          </cell>
        </row>
        <row r="13">
          <cell r="AK13">
            <v>1.5601709308064085</v>
          </cell>
          <cell r="AN13" t="str">
            <v>Spinach</v>
          </cell>
          <cell r="AO13">
            <v>17.853333333333335</v>
          </cell>
          <cell r="AP13">
            <v>20.553333333333338</v>
          </cell>
          <cell r="AQ13">
            <v>21.693333333333339</v>
          </cell>
          <cell r="AR13">
            <v>22.706666666666667</v>
          </cell>
        </row>
        <row r="14">
          <cell r="AK14">
            <v>1.845210015147327</v>
          </cell>
          <cell r="AN14" t="str">
            <v>Methi</v>
          </cell>
          <cell r="AO14">
            <v>20.346666666666668</v>
          </cell>
          <cell r="AP14">
            <v>23.959999999999997</v>
          </cell>
          <cell r="AQ14">
            <v>24.893333333333331</v>
          </cell>
          <cell r="AR14">
            <v>22.38</v>
          </cell>
        </row>
        <row r="15">
          <cell r="AK15">
            <v>1.4740872882340907</v>
          </cell>
        </row>
        <row r="16">
          <cell r="AK16">
            <v>1.3623998434135742</v>
          </cell>
        </row>
        <row r="17">
          <cell r="AK17">
            <v>1.2303387067524658</v>
          </cell>
        </row>
        <row r="18">
          <cell r="AK18">
            <v>0.91243264591603368</v>
          </cell>
        </row>
        <row r="19">
          <cell r="AK19">
            <v>0.63129496539520602</v>
          </cell>
        </row>
        <row r="20">
          <cell r="AK20">
            <v>0.53254107822777141</v>
          </cell>
        </row>
        <row r="25">
          <cell r="AK25">
            <v>0.23094010767585052</v>
          </cell>
        </row>
        <row r="26">
          <cell r="AK26">
            <v>0.60000000000000009</v>
          </cell>
        </row>
        <row r="27">
          <cell r="AK27">
            <v>0.11547005383792475</v>
          </cell>
          <cell r="AO27" t="str">
            <v>0 ppm</v>
          </cell>
          <cell r="AP27" t="str">
            <v>0.03 ppm</v>
          </cell>
          <cell r="AQ27" t="str">
            <v>0.06 ppm</v>
          </cell>
          <cell r="AR27" t="str">
            <v>0.09 ppm</v>
          </cell>
        </row>
        <row r="28">
          <cell r="AK28">
            <v>0.23094010767585002</v>
          </cell>
          <cell r="AN28" t="str">
            <v>Lettuce</v>
          </cell>
          <cell r="AO28">
            <v>6.1333333333333329</v>
          </cell>
          <cell r="AP28">
            <v>6.4666666666666659</v>
          </cell>
          <cell r="AQ28">
            <v>6.5999999999999988</v>
          </cell>
          <cell r="AR28">
            <v>6.333333333333333</v>
          </cell>
        </row>
        <row r="29">
          <cell r="AK29">
            <v>0.20000000000000018</v>
          </cell>
          <cell r="AN29" t="str">
            <v>Spinach</v>
          </cell>
          <cell r="AO29">
            <v>6.4000000000000012</v>
          </cell>
          <cell r="AP29">
            <v>6.8</v>
          </cell>
          <cell r="AQ29">
            <v>6.8</v>
          </cell>
          <cell r="AR29">
            <v>6.8</v>
          </cell>
        </row>
        <row r="30">
          <cell r="AK30">
            <v>0.20000000000000018</v>
          </cell>
          <cell r="AN30" t="str">
            <v>Methi</v>
          </cell>
          <cell r="AO30">
            <v>6.5333333333333341</v>
          </cell>
          <cell r="AP30">
            <v>6.8</v>
          </cell>
          <cell r="AQ30">
            <v>6.8</v>
          </cell>
          <cell r="AR30">
            <v>7.0666666666666664</v>
          </cell>
        </row>
        <row r="31">
          <cell r="AK31">
            <v>0.19999999999999973</v>
          </cell>
        </row>
        <row r="32">
          <cell r="AK32">
            <v>0.34641016151377574</v>
          </cell>
        </row>
        <row r="33">
          <cell r="AK33">
            <v>0.34641016151377524</v>
          </cell>
        </row>
        <row r="34">
          <cell r="AK34">
            <v>0.41633319989322642</v>
          </cell>
        </row>
        <row r="35">
          <cell r="AK35">
            <v>0.39999999999999991</v>
          </cell>
        </row>
        <row r="36">
          <cell r="AK36">
            <v>0.11547005383792526</v>
          </cell>
        </row>
        <row r="41">
          <cell r="AK41">
            <v>14.154975568093786</v>
          </cell>
        </row>
        <row r="42">
          <cell r="AK42">
            <v>41.571588054022314</v>
          </cell>
        </row>
        <row r="43">
          <cell r="AK43">
            <v>34.576680002568196</v>
          </cell>
          <cell r="AO43" t="str">
            <v>0 ppm</v>
          </cell>
          <cell r="AP43" t="str">
            <v>0.03 ppm</v>
          </cell>
          <cell r="AQ43" t="str">
            <v>0.06 ppm</v>
          </cell>
          <cell r="AR43" t="str">
            <v>0.09 ppm</v>
          </cell>
        </row>
        <row r="44">
          <cell r="AK44">
            <v>32.419130154894667</v>
          </cell>
          <cell r="AN44" t="str">
            <v>Lettuce</v>
          </cell>
          <cell r="AO44">
            <v>496.50666666666666</v>
          </cell>
          <cell r="AP44">
            <v>527.98</v>
          </cell>
          <cell r="AQ44">
            <v>535.52666666666664</v>
          </cell>
          <cell r="AR44">
            <v>508.32</v>
          </cell>
        </row>
        <row r="45">
          <cell r="AK45">
            <v>26.644634231554591</v>
          </cell>
          <cell r="AN45" t="str">
            <v>Spinach</v>
          </cell>
          <cell r="AO45">
            <v>455.89333333333343</v>
          </cell>
          <cell r="AP45">
            <v>466.99333333333334</v>
          </cell>
          <cell r="AQ45">
            <v>491.85999999999996</v>
          </cell>
          <cell r="AR45">
            <v>487.5</v>
          </cell>
        </row>
        <row r="46">
          <cell r="AK46">
            <v>54.019566825364286</v>
          </cell>
          <cell r="AN46" t="str">
            <v>Methi</v>
          </cell>
          <cell r="AO46">
            <v>466.42</v>
          </cell>
          <cell r="AP46">
            <v>500.9199999999999</v>
          </cell>
          <cell r="AQ46">
            <v>544.62666666666667</v>
          </cell>
          <cell r="AR46">
            <v>512.88</v>
          </cell>
        </row>
        <row r="47">
          <cell r="AK47">
            <v>36.107535686243267</v>
          </cell>
        </row>
        <row r="48">
          <cell r="AK48">
            <v>52.733241887826296</v>
          </cell>
        </row>
        <row r="49">
          <cell r="AK49">
            <v>14.581828874778802</v>
          </cell>
        </row>
        <row r="50">
          <cell r="AK50">
            <v>16.262582820696128</v>
          </cell>
        </row>
        <row r="51">
          <cell r="AK51">
            <v>29.312031659371577</v>
          </cell>
        </row>
        <row r="52">
          <cell r="AK52">
            <v>32.866493576285244</v>
          </cell>
        </row>
      </sheetData>
      <sheetData sheetId="3" refreshError="1"/>
      <sheetData sheetId="4" refreshError="1"/>
      <sheetData sheetId="5">
        <row r="5">
          <cell r="H5">
            <v>0</v>
          </cell>
          <cell r="AO5" t="str">
            <v>Lettuce</v>
          </cell>
          <cell r="AP5" t="str">
            <v>Spinach</v>
          </cell>
          <cell r="AQ5" t="str">
            <v>Methi</v>
          </cell>
        </row>
        <row r="6">
          <cell r="H6">
            <v>0</v>
          </cell>
          <cell r="AN6">
            <v>0</v>
          </cell>
          <cell r="AO6">
            <v>1E-3</v>
          </cell>
          <cell r="AP6">
            <v>2E-3</v>
          </cell>
          <cell r="AQ6">
            <v>1E-3</v>
          </cell>
        </row>
        <row r="7">
          <cell r="H7">
            <v>0</v>
          </cell>
          <cell r="AN7">
            <v>0.03</v>
          </cell>
          <cell r="AO7">
            <v>3.2000000000000001E-2</v>
          </cell>
          <cell r="AP7">
            <v>3.7999999999999999E-2</v>
          </cell>
          <cell r="AQ7">
            <v>3.5000000000000003E-2</v>
          </cell>
        </row>
        <row r="8">
          <cell r="H8">
            <v>3.0000000000000009E-3</v>
          </cell>
          <cell r="AN8">
            <v>0.06</v>
          </cell>
          <cell r="AO8">
            <v>4.2333333333333334E-2</v>
          </cell>
          <cell r="AP8">
            <v>6.2E-2</v>
          </cell>
          <cell r="AQ8">
            <v>5.0999999999999997E-2</v>
          </cell>
        </row>
        <row r="9">
          <cell r="H9">
            <v>1.0000000000000009E-3</v>
          </cell>
          <cell r="AN9">
            <v>0.09</v>
          </cell>
          <cell r="AO9">
            <v>8.533333333333333E-2</v>
          </cell>
          <cell r="AP9">
            <v>9.3000000000000013E-2</v>
          </cell>
          <cell r="AQ9">
            <v>8.8000000000000009E-2</v>
          </cell>
        </row>
        <row r="10">
          <cell r="H10">
            <v>2.9999999999999992E-3</v>
          </cell>
        </row>
        <row r="11">
          <cell r="H11">
            <v>1.5275252316519442E-3</v>
          </cell>
        </row>
        <row r="12">
          <cell r="H12">
            <v>5.000000000000001E-3</v>
          </cell>
        </row>
        <row r="13">
          <cell r="H13">
            <v>1.9999999999999983E-3</v>
          </cell>
        </row>
        <row r="14">
          <cell r="H14">
            <v>2.5166114784235779E-3</v>
          </cell>
        </row>
        <row r="15">
          <cell r="H15">
            <v>7.0000000000000062E-3</v>
          </cell>
        </row>
        <row r="16">
          <cell r="H16">
            <v>4.9999999999999975E-3</v>
          </cell>
        </row>
        <row r="19">
          <cell r="AO19" t="str">
            <v>Lettuce</v>
          </cell>
          <cell r="AP19" t="str">
            <v>Spinach</v>
          </cell>
          <cell r="AQ19" t="str">
            <v>Methi</v>
          </cell>
        </row>
        <row r="20">
          <cell r="H20">
            <v>9.9999999999999915E-4</v>
          </cell>
          <cell r="AN20">
            <v>0</v>
          </cell>
          <cell r="AO20">
            <v>2.5999999999999999E-2</v>
          </cell>
          <cell r="AP20">
            <v>2.1000000000000001E-2</v>
          </cell>
          <cell r="AQ20">
            <v>2.6200000000000001E-2</v>
          </cell>
        </row>
        <row r="21">
          <cell r="H21">
            <v>9.9999999999999915E-4</v>
          </cell>
          <cell r="AN21">
            <v>0.03</v>
          </cell>
          <cell r="AO21">
            <v>7.0333333333333345E-2</v>
          </cell>
          <cell r="AP21">
            <v>6.9000000000000006E-2</v>
          </cell>
          <cell r="AQ21">
            <v>7.5999999999999998E-2</v>
          </cell>
        </row>
        <row r="22">
          <cell r="H22">
            <v>7.2111025509279786E-4</v>
          </cell>
          <cell r="AN22">
            <v>0.06</v>
          </cell>
          <cell r="AO22">
            <v>0.153</v>
          </cell>
          <cell r="AP22">
            <v>0.16700000000000001</v>
          </cell>
          <cell r="AQ22">
            <v>0.12633333333333333</v>
          </cell>
        </row>
        <row r="23">
          <cell r="H23">
            <v>2.081665999466127E-3</v>
          </cell>
          <cell r="AN23">
            <v>0.09</v>
          </cell>
          <cell r="AO23">
            <v>0.23399999999999999</v>
          </cell>
          <cell r="AP23">
            <v>0.26800000000000002</v>
          </cell>
          <cell r="AQ23">
            <v>0.247</v>
          </cell>
        </row>
        <row r="24">
          <cell r="H24">
            <v>3.9999999999999966E-3</v>
          </cell>
        </row>
        <row r="25">
          <cell r="H25">
            <v>5.0000000000000044E-3</v>
          </cell>
        </row>
        <row r="26">
          <cell r="H26">
            <v>1.3999999999999999E-2</v>
          </cell>
        </row>
        <row r="27">
          <cell r="H27">
            <v>7.9999999999999932E-3</v>
          </cell>
        </row>
        <row r="28">
          <cell r="H28">
            <v>2.5166114784235852E-3</v>
          </cell>
        </row>
        <row r="29">
          <cell r="H29">
            <v>6.9999999999999923E-3</v>
          </cell>
        </row>
        <row r="30">
          <cell r="H30">
            <v>1.8999999999999989E-2</v>
          </cell>
        </row>
        <row r="31">
          <cell r="H31">
            <v>2.0000000000000004E-2</v>
          </cell>
        </row>
        <row r="34">
          <cell r="AO34" t="str">
            <v>Lettuce</v>
          </cell>
          <cell r="AP34" t="str">
            <v>Spinach</v>
          </cell>
          <cell r="AQ34" t="str">
            <v>Methi</v>
          </cell>
        </row>
        <row r="35">
          <cell r="H35">
            <v>5.773502691896258E-4</v>
          </cell>
          <cell r="AN35">
            <v>0</v>
          </cell>
          <cell r="AO35">
            <v>2.6666666666666666E-3</v>
          </cell>
          <cell r="AP35">
            <v>1.6666666666666668E-3</v>
          </cell>
          <cell r="AQ35">
            <v>4.6666666666666671E-3</v>
          </cell>
        </row>
        <row r="36">
          <cell r="H36">
            <v>5.773502691896258E-4</v>
          </cell>
          <cell r="AN36">
            <v>0.03</v>
          </cell>
          <cell r="AO36">
            <v>1.1666666666666667E-2</v>
          </cell>
          <cell r="AP36">
            <v>1.3999999999999999E-2</v>
          </cell>
          <cell r="AQ36">
            <v>1.2000000000000002E-2</v>
          </cell>
        </row>
        <row r="37">
          <cell r="H37">
            <v>5.773502691896258E-4</v>
          </cell>
          <cell r="AN37">
            <v>0.06</v>
          </cell>
          <cell r="AO37">
            <v>2.1000000000000001E-2</v>
          </cell>
          <cell r="AP37">
            <v>1.4999999999999999E-2</v>
          </cell>
          <cell r="AQ37">
            <v>1.7000000000000001E-2</v>
          </cell>
        </row>
        <row r="38">
          <cell r="H38">
            <v>5.7735026918962623E-4</v>
          </cell>
          <cell r="AN38">
            <v>0.09</v>
          </cell>
          <cell r="AO38">
            <v>2.5000000000000005E-2</v>
          </cell>
          <cell r="AP38">
            <v>2.1999999999999999E-2</v>
          </cell>
          <cell r="AQ38">
            <v>2.1000000000000001E-2</v>
          </cell>
        </row>
        <row r="39">
          <cell r="H39">
            <v>1E-3</v>
          </cell>
        </row>
        <row r="40">
          <cell r="H40">
            <v>1E-3</v>
          </cell>
        </row>
        <row r="41">
          <cell r="H41">
            <v>9.9999999999999915E-4</v>
          </cell>
        </row>
        <row r="42">
          <cell r="H42">
            <v>1E-3</v>
          </cell>
        </row>
        <row r="43">
          <cell r="H43">
            <v>9.9999999999999915E-4</v>
          </cell>
        </row>
        <row r="44">
          <cell r="H44">
            <v>9.9999999999999915E-4</v>
          </cell>
        </row>
        <row r="45">
          <cell r="H45">
            <v>1.1547005383792505E-3</v>
          </cell>
        </row>
        <row r="46">
          <cell r="H46">
            <v>9.9999999999999915E-4</v>
          </cell>
        </row>
        <row r="49">
          <cell r="AO49" t="str">
            <v>Lettuce</v>
          </cell>
          <cell r="AP49" t="str">
            <v>Spinach</v>
          </cell>
          <cell r="AQ49" t="str">
            <v>Methi</v>
          </cell>
        </row>
        <row r="50">
          <cell r="H50">
            <v>5.7735026918962536E-4</v>
          </cell>
          <cell r="AN50">
            <v>0</v>
          </cell>
          <cell r="AO50">
            <v>8.666666666666668E-3</v>
          </cell>
          <cell r="AP50">
            <v>5.6666666666666671E-3</v>
          </cell>
          <cell r="AQ50">
            <v>6.000000000000001E-3</v>
          </cell>
        </row>
        <row r="51">
          <cell r="H51">
            <v>5.773502691896258E-4</v>
          </cell>
          <cell r="AN51">
            <v>0.03</v>
          </cell>
          <cell r="AO51">
            <v>3.3000000000000002E-2</v>
          </cell>
          <cell r="AP51">
            <v>3.7999999999999999E-2</v>
          </cell>
          <cell r="AQ51">
            <v>3.3000000000000002E-2</v>
          </cell>
        </row>
        <row r="52">
          <cell r="H52">
            <v>1E-3</v>
          </cell>
          <cell r="AN52">
            <v>0.06</v>
          </cell>
          <cell r="AO52">
            <v>4.1333333333333333E-2</v>
          </cell>
          <cell r="AP52">
            <v>3.9E-2</v>
          </cell>
          <cell r="AQ52">
            <v>4.9333333333333333E-2</v>
          </cell>
        </row>
        <row r="53">
          <cell r="H53">
            <v>2.0000000000000018E-3</v>
          </cell>
          <cell r="AN53">
            <v>0.09</v>
          </cell>
          <cell r="AO53">
            <v>4.5333333333333337E-2</v>
          </cell>
          <cell r="AP53">
            <v>4.8999999999999995E-2</v>
          </cell>
          <cell r="AQ53">
            <v>5.0999999999999997E-2</v>
          </cell>
        </row>
        <row r="54">
          <cell r="H54">
            <v>1.0000000000000009E-3</v>
          </cell>
        </row>
        <row r="55">
          <cell r="H55">
            <v>1.0000000000000009E-3</v>
          </cell>
        </row>
        <row r="56">
          <cell r="H56">
            <v>3.5118845842842458E-3</v>
          </cell>
        </row>
        <row r="57">
          <cell r="H57">
            <v>2.0000000000000018E-3</v>
          </cell>
        </row>
        <row r="58">
          <cell r="H58">
            <v>1.5275252316519442E-3</v>
          </cell>
        </row>
        <row r="59">
          <cell r="H59">
            <v>1.5275252316519479E-3</v>
          </cell>
        </row>
        <row r="60">
          <cell r="H60">
            <v>4.0000000000000001E-3</v>
          </cell>
        </row>
        <row r="61">
          <cell r="H61">
            <v>4.0000000000000001E-3</v>
          </cell>
        </row>
      </sheetData>
      <sheetData sheetId="6">
        <row r="2">
          <cell r="AP2" t="str">
            <v>Lettuce</v>
          </cell>
          <cell r="AQ2" t="str">
            <v>Spinach</v>
          </cell>
          <cell r="AR2" t="str">
            <v>Methi</v>
          </cell>
        </row>
        <row r="3">
          <cell r="AO3">
            <v>0</v>
          </cell>
          <cell r="AP3">
            <v>1.6666666666666668E-3</v>
          </cell>
          <cell r="AQ3">
            <v>1.3333333333333333E-3</v>
          </cell>
          <cell r="AR3">
            <v>1.6666666666666668E-3</v>
          </cell>
        </row>
        <row r="4">
          <cell r="AO4">
            <v>0.03</v>
          </cell>
          <cell r="AP4">
            <v>2.5999999999999999E-2</v>
          </cell>
          <cell r="AQ4">
            <v>3.2000000000000001E-2</v>
          </cell>
          <cell r="AR4">
            <v>2.4000000000000004E-2</v>
          </cell>
        </row>
        <row r="5">
          <cell r="H5">
            <v>5.773502691896258E-4</v>
          </cell>
          <cell r="AO5">
            <v>0.06</v>
          </cell>
          <cell r="AP5">
            <v>5.8999999999999997E-2</v>
          </cell>
          <cell r="AQ5">
            <v>7.1999999999999995E-2</v>
          </cell>
          <cell r="AR5">
            <v>6.8000000000000005E-2</v>
          </cell>
        </row>
        <row r="6">
          <cell r="H6">
            <v>5.773502691896258E-4</v>
          </cell>
          <cell r="AO6">
            <v>0.09</v>
          </cell>
          <cell r="AP6">
            <v>9.2000000000000012E-2</v>
          </cell>
          <cell r="AQ6">
            <v>0.10933333333333334</v>
          </cell>
          <cell r="AR6">
            <v>8.8000000000000009E-2</v>
          </cell>
        </row>
        <row r="7">
          <cell r="H7">
            <v>5.773502691896258E-4</v>
          </cell>
        </row>
        <row r="8">
          <cell r="H8">
            <v>9.9999999999999915E-4</v>
          </cell>
        </row>
        <row r="9">
          <cell r="H9">
            <v>1.0000000000000009E-3</v>
          </cell>
        </row>
        <row r="10">
          <cell r="H10">
            <v>1.0000000000000009E-3</v>
          </cell>
        </row>
        <row r="11">
          <cell r="H11">
            <v>5.000000000000001E-3</v>
          </cell>
        </row>
        <row r="12">
          <cell r="H12">
            <v>3.9999999999999966E-3</v>
          </cell>
        </row>
        <row r="13">
          <cell r="H13">
            <v>2.0000000000000018E-3</v>
          </cell>
        </row>
        <row r="14">
          <cell r="H14">
            <v>3.0000000000000027E-3</v>
          </cell>
        </row>
        <row r="15">
          <cell r="H15">
            <v>8.504900548115377E-3</v>
          </cell>
        </row>
        <row r="16">
          <cell r="H16">
            <v>6.9999999999999993E-3</v>
          </cell>
        </row>
        <row r="17">
          <cell r="AP17" t="str">
            <v>Lettuce</v>
          </cell>
          <cell r="AQ17" t="str">
            <v>Spinach</v>
          </cell>
          <cell r="AR17" t="str">
            <v>Methi</v>
          </cell>
        </row>
        <row r="18">
          <cell r="AO18">
            <v>0</v>
          </cell>
          <cell r="AP18">
            <v>2.6666666666666666E-3</v>
          </cell>
          <cell r="AQ18">
            <v>2.3333333333333335E-3</v>
          </cell>
          <cell r="AR18">
            <v>2E-3</v>
          </cell>
        </row>
        <row r="19">
          <cell r="AO19">
            <v>0.03</v>
          </cell>
          <cell r="AP19">
            <v>7.3000000000000009E-2</v>
          </cell>
          <cell r="AQ19">
            <v>8.2000000000000003E-2</v>
          </cell>
          <cell r="AR19">
            <v>6.5000000000000002E-2</v>
          </cell>
        </row>
        <row r="20">
          <cell r="H20">
            <v>5.773502691896258E-4</v>
          </cell>
          <cell r="AO20">
            <v>0.06</v>
          </cell>
          <cell r="AP20">
            <v>0.10766666666666667</v>
          </cell>
          <cell r="AQ20">
            <v>0.122</v>
          </cell>
          <cell r="AR20">
            <v>0.11799999999999999</v>
          </cell>
        </row>
        <row r="21">
          <cell r="H21">
            <v>5.773502691896258E-4</v>
          </cell>
          <cell r="AO21">
            <v>0.09</v>
          </cell>
          <cell r="AP21">
            <v>0.18133333333333335</v>
          </cell>
          <cell r="AQ21">
            <v>0.19299999999999998</v>
          </cell>
          <cell r="AR21">
            <v>0.17100000000000001</v>
          </cell>
        </row>
        <row r="22">
          <cell r="H22">
            <v>0</v>
          </cell>
        </row>
        <row r="23">
          <cell r="H23">
            <v>3.9999999999999966E-3</v>
          </cell>
        </row>
        <row r="24">
          <cell r="H24">
            <v>2.0000000000000018E-3</v>
          </cell>
        </row>
        <row r="25">
          <cell r="H25">
            <v>3.0000000000000027E-3</v>
          </cell>
        </row>
        <row r="26">
          <cell r="H26">
            <v>9.5043849529221694E-3</v>
          </cell>
        </row>
        <row r="27">
          <cell r="H27">
            <v>6.9999999999999993E-3</v>
          </cell>
        </row>
        <row r="28">
          <cell r="H28">
            <v>2.9999999999999957E-3</v>
          </cell>
        </row>
        <row r="29">
          <cell r="H29">
            <v>6.5064070986477181E-3</v>
          </cell>
        </row>
        <row r="30">
          <cell r="H30">
            <v>1.4999999999999999E-2</v>
          </cell>
        </row>
        <row r="31">
          <cell r="H31">
            <v>1.3999999999999999E-2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A355DE-0DC5-42C1-A512-E1DA538B946C}">
  <dimension ref="B3:AU66"/>
  <sheetViews>
    <sheetView zoomScale="80" zoomScaleNormal="80" workbookViewId="0">
      <selection activeCell="M3" sqref="M3"/>
    </sheetView>
  </sheetViews>
  <sheetFormatPr defaultRowHeight="14.4" x14ac:dyDescent="0.3"/>
  <cols>
    <col min="3" max="3" width="20.21875" customWidth="1"/>
    <col min="13" max="13" width="11.109375" style="2" customWidth="1"/>
    <col min="32" max="32" width="14.109375" customWidth="1"/>
    <col min="40" max="40" width="11.44140625" customWidth="1"/>
  </cols>
  <sheetData>
    <row r="3" spans="2:47" x14ac:dyDescent="0.3">
      <c r="G3" s="2"/>
      <c r="H3" s="2"/>
      <c r="I3" s="2"/>
      <c r="J3" s="2"/>
      <c r="K3" s="2"/>
      <c r="M3"/>
    </row>
    <row r="5" spans="2:47" x14ac:dyDescent="0.3">
      <c r="C5" s="1" t="s">
        <v>0</v>
      </c>
      <c r="D5" s="1"/>
      <c r="E5" s="1"/>
    </row>
    <row r="7" spans="2:47" x14ac:dyDescent="0.3">
      <c r="C7" s="3" t="s">
        <v>97</v>
      </c>
      <c r="D7" s="3"/>
    </row>
    <row r="8" spans="2:47" x14ac:dyDescent="0.3">
      <c r="D8" t="s">
        <v>2</v>
      </c>
      <c r="E8" t="s">
        <v>3</v>
      </c>
      <c r="F8" t="s">
        <v>4</v>
      </c>
      <c r="G8" t="s">
        <v>5</v>
      </c>
      <c r="H8" t="s">
        <v>6</v>
      </c>
      <c r="I8" s="4" t="s">
        <v>7</v>
      </c>
      <c r="J8" s="5" t="s">
        <v>8</v>
      </c>
      <c r="K8" s="5" t="s">
        <v>9</v>
      </c>
      <c r="L8" s="6"/>
      <c r="M8" t="s">
        <v>2</v>
      </c>
      <c r="N8" t="s">
        <v>3</v>
      </c>
      <c r="O8" t="s">
        <v>4</v>
      </c>
      <c r="P8" t="s">
        <v>5</v>
      </c>
      <c r="Q8" t="s">
        <v>6</v>
      </c>
      <c r="R8" s="4" t="s">
        <v>10</v>
      </c>
      <c r="S8" s="5" t="s">
        <v>8</v>
      </c>
      <c r="T8" s="5" t="s">
        <v>9</v>
      </c>
      <c r="U8" s="6"/>
      <c r="V8" t="s">
        <v>2</v>
      </c>
      <c r="W8" t="s">
        <v>3</v>
      </c>
      <c r="X8" t="s">
        <v>4</v>
      </c>
      <c r="Y8" t="s">
        <v>5</v>
      </c>
      <c r="Z8" t="s">
        <v>6</v>
      </c>
      <c r="AA8" s="4" t="s">
        <v>11</v>
      </c>
      <c r="AB8" s="5" t="s">
        <v>8</v>
      </c>
      <c r="AC8" s="5" t="s">
        <v>9</v>
      </c>
      <c r="AE8" s="7" t="s">
        <v>12</v>
      </c>
      <c r="AF8" s="7"/>
      <c r="AG8" s="8" t="s">
        <v>7</v>
      </c>
      <c r="AH8" s="8" t="s">
        <v>10</v>
      </c>
      <c r="AI8" s="8" t="s">
        <v>11</v>
      </c>
      <c r="AJ8" s="9" t="s">
        <v>13</v>
      </c>
      <c r="AK8" s="9" t="s">
        <v>8</v>
      </c>
      <c r="AL8" s="9" t="s">
        <v>9</v>
      </c>
      <c r="AM8" s="10"/>
      <c r="AN8" s="10"/>
      <c r="AO8" s="10"/>
      <c r="AP8" s="10"/>
      <c r="AQ8" s="10"/>
      <c r="AR8" s="10"/>
      <c r="AS8" s="10"/>
      <c r="AT8" s="10"/>
      <c r="AU8" s="10"/>
    </row>
    <row r="9" spans="2:47" ht="16.2" x14ac:dyDescent="0.3">
      <c r="B9" s="11" t="s">
        <v>14</v>
      </c>
      <c r="C9" s="12" t="s">
        <v>15</v>
      </c>
      <c r="D9" s="13">
        <v>19.8</v>
      </c>
      <c r="E9" s="13">
        <v>23.2</v>
      </c>
      <c r="F9" s="13">
        <v>22.3</v>
      </c>
      <c r="G9" s="13">
        <v>20.7</v>
      </c>
      <c r="H9" s="13">
        <v>23.9</v>
      </c>
      <c r="I9" s="14">
        <f>AVERAGE(D9:H9)</f>
        <v>21.98</v>
      </c>
      <c r="J9" s="15">
        <f>STDEV(D9:H9)</f>
        <v>1.7079227148791007</v>
      </c>
      <c r="K9" s="15">
        <f>J9*100/I9</f>
        <v>7.7703490212879931</v>
      </c>
      <c r="L9" s="15"/>
      <c r="M9" s="13">
        <v>18.8</v>
      </c>
      <c r="N9" s="13">
        <v>22.6</v>
      </c>
      <c r="O9" s="13">
        <v>20.7</v>
      </c>
      <c r="P9" s="13">
        <v>18.600000000000001</v>
      </c>
      <c r="Q9" s="13">
        <v>21.4</v>
      </c>
      <c r="R9" s="14">
        <f>AVERAGE(M9:Q9)</f>
        <v>20.420000000000005</v>
      </c>
      <c r="S9" s="15">
        <f>STDEV(M9:Q9)</f>
        <v>1.7123083834403192</v>
      </c>
      <c r="T9" s="15">
        <f>S9*100/R9</f>
        <v>8.3854475192963704</v>
      </c>
      <c r="U9" s="15"/>
      <c r="V9" s="13">
        <v>20.9</v>
      </c>
      <c r="W9" s="13">
        <v>25.1</v>
      </c>
      <c r="X9" s="13">
        <v>23.6</v>
      </c>
      <c r="Y9" s="13">
        <v>22.7</v>
      </c>
      <c r="Z9" s="13">
        <v>24.5</v>
      </c>
      <c r="AA9" s="14">
        <f>AVERAGE(V9:Z9)</f>
        <v>23.36</v>
      </c>
      <c r="AB9" s="15">
        <f>STDEV(V9:Z9)</f>
        <v>1.6486357996840915</v>
      </c>
      <c r="AC9" s="15">
        <f>AB9*100/AA9</f>
        <v>7.0575162657709392</v>
      </c>
      <c r="AE9" s="11" t="s">
        <v>14</v>
      </c>
      <c r="AF9" s="16" t="s">
        <v>15</v>
      </c>
      <c r="AG9" s="17">
        <f t="shared" ref="AG9:AG20" si="0">I9</f>
        <v>21.98</v>
      </c>
      <c r="AH9" s="17">
        <f t="shared" ref="AH9:AH20" si="1">R9</f>
        <v>20.420000000000005</v>
      </c>
      <c r="AI9" s="17">
        <f t="shared" ref="AI9:AI20" si="2">AA9</f>
        <v>23.36</v>
      </c>
      <c r="AJ9" s="18">
        <f>AVERAGE(AG9:AI9)</f>
        <v>21.92</v>
      </c>
      <c r="AK9" s="15">
        <f>STDEV(AE9:AI9)</f>
        <v>1.4709180806557487</v>
      </c>
      <c r="AL9" s="15">
        <f>AK9*100/AJ9</f>
        <v>6.7103927037214808</v>
      </c>
      <c r="AM9" s="10"/>
      <c r="AN9" s="10"/>
      <c r="AO9" s="10"/>
      <c r="AP9" s="10"/>
      <c r="AQ9" s="10"/>
      <c r="AR9" s="10"/>
      <c r="AS9" s="10"/>
      <c r="AT9" s="10"/>
      <c r="AU9" s="10"/>
    </row>
    <row r="10" spans="2:47" ht="14.4" customHeight="1" x14ac:dyDescent="0.3">
      <c r="B10" s="11" t="s">
        <v>16</v>
      </c>
      <c r="C10" s="12" t="s">
        <v>17</v>
      </c>
      <c r="D10" s="13">
        <v>18.399999999999999</v>
      </c>
      <c r="E10" s="13">
        <v>17.5</v>
      </c>
      <c r="F10" s="13">
        <v>18.100000000000001</v>
      </c>
      <c r="G10" s="13">
        <v>19.2</v>
      </c>
      <c r="H10" s="13">
        <v>18.100000000000001</v>
      </c>
      <c r="I10" s="14">
        <f t="shared" ref="I10:I20" si="3">AVERAGE(D10:H10)</f>
        <v>18.260000000000002</v>
      </c>
      <c r="J10" s="15">
        <f t="shared" ref="J10:J20" si="4">STDEV(D10:H10)</f>
        <v>0.61886993787063149</v>
      </c>
      <c r="K10" s="15">
        <f t="shared" ref="K10:K20" si="5">J10*100/I10</f>
        <v>3.3892110507701609</v>
      </c>
      <c r="L10" s="15"/>
      <c r="M10" s="13">
        <v>21</v>
      </c>
      <c r="N10" s="13">
        <v>19.600000000000001</v>
      </c>
      <c r="O10" s="13">
        <v>19.600000000000001</v>
      </c>
      <c r="P10" s="13">
        <v>20.100000000000001</v>
      </c>
      <c r="Q10" s="13">
        <v>18.899999999999999</v>
      </c>
      <c r="R10" s="14">
        <f t="shared" ref="R10:R20" si="6">AVERAGE(M10:Q10)</f>
        <v>19.840000000000003</v>
      </c>
      <c r="S10" s="15">
        <f t="shared" ref="S10:S20" si="7">STDEV(M10:Q10)</f>
        <v>0.77653074633268737</v>
      </c>
      <c r="T10" s="15">
        <f t="shared" ref="T10:T20" si="8">S10*100/R10</f>
        <v>3.9139654553058838</v>
      </c>
      <c r="U10" s="15"/>
      <c r="V10" s="13">
        <v>19.5</v>
      </c>
      <c r="W10" s="13">
        <v>18.2</v>
      </c>
      <c r="X10" s="13">
        <v>18.7</v>
      </c>
      <c r="Y10" s="13">
        <v>20.2</v>
      </c>
      <c r="Z10" s="13">
        <v>18.7</v>
      </c>
      <c r="AA10" s="14">
        <f t="shared" ref="AA10:AA20" si="9">AVERAGE(V10:Z10)</f>
        <v>19.060000000000002</v>
      </c>
      <c r="AB10" s="15">
        <f t="shared" ref="AB10:AB20" si="10">STDEV(V10:Z10)</f>
        <v>0.78930349042684467</v>
      </c>
      <c r="AC10" s="15">
        <f t="shared" ref="AC10:AC20" si="11">AB10*100/AA10</f>
        <v>4.1411515762163935</v>
      </c>
      <c r="AE10" s="11" t="s">
        <v>16</v>
      </c>
      <c r="AF10" s="16" t="s">
        <v>17</v>
      </c>
      <c r="AG10" s="17">
        <f t="shared" si="0"/>
        <v>18.260000000000002</v>
      </c>
      <c r="AH10" s="17">
        <f t="shared" si="1"/>
        <v>19.840000000000003</v>
      </c>
      <c r="AI10" s="17">
        <f t="shared" si="2"/>
        <v>19.060000000000002</v>
      </c>
      <c r="AJ10" s="18">
        <f t="shared" ref="AJ10:AJ20" si="12">AVERAGE(AG10:AI10)</f>
        <v>19.053333333333338</v>
      </c>
      <c r="AK10" s="15">
        <f t="shared" ref="AK10:AK20" si="13">STDEV(AE10:AI10)</f>
        <v>0.79002109676472243</v>
      </c>
      <c r="AL10" s="15">
        <f t="shared" ref="AL10:AL20" si="14">AK10*100/AJ10</f>
        <v>4.1463668479604037</v>
      </c>
      <c r="AM10" s="10"/>
      <c r="AN10" s="10" t="s">
        <v>96</v>
      </c>
      <c r="AO10" s="10"/>
      <c r="AP10" s="10"/>
      <c r="AQ10" s="10"/>
      <c r="AR10" s="10"/>
      <c r="AS10" s="10"/>
      <c r="AT10" s="10"/>
      <c r="AU10" s="10"/>
    </row>
    <row r="11" spans="2:47" ht="16.2" x14ac:dyDescent="0.3">
      <c r="B11" s="11" t="s">
        <v>18</v>
      </c>
      <c r="C11" s="12" t="s">
        <v>19</v>
      </c>
      <c r="D11" s="13">
        <v>20.3</v>
      </c>
      <c r="E11" s="13">
        <v>20.9</v>
      </c>
      <c r="F11" s="13">
        <v>21.6</v>
      </c>
      <c r="G11" s="13">
        <v>20.7</v>
      </c>
      <c r="H11" s="13">
        <v>21.6</v>
      </c>
      <c r="I11" s="14">
        <f t="shared" si="3"/>
        <v>21.02</v>
      </c>
      <c r="J11" s="15">
        <f t="shared" si="4"/>
        <v>0.57183913821983257</v>
      </c>
      <c r="K11" s="15">
        <f t="shared" si="5"/>
        <v>2.7204526080867391</v>
      </c>
      <c r="L11" s="15"/>
      <c r="M11" s="13">
        <v>18</v>
      </c>
      <c r="N11" s="13">
        <v>19.600000000000001</v>
      </c>
      <c r="O11" s="13">
        <v>19.600000000000001</v>
      </c>
      <c r="P11" s="13">
        <v>18.100000000000001</v>
      </c>
      <c r="Q11" s="13">
        <v>18.899999999999999</v>
      </c>
      <c r="R11" s="14">
        <f t="shared" si="6"/>
        <v>18.840000000000003</v>
      </c>
      <c r="S11" s="15">
        <f t="shared" si="7"/>
        <v>0.77653074633268748</v>
      </c>
      <c r="T11" s="15">
        <f t="shared" si="8"/>
        <v>4.1217130909378303</v>
      </c>
      <c r="U11" s="15"/>
      <c r="V11" s="13">
        <v>18.3</v>
      </c>
      <c r="W11" s="13">
        <v>19.899999999999999</v>
      </c>
      <c r="X11" s="13">
        <v>20.399999999999999</v>
      </c>
      <c r="Y11" s="13">
        <v>19.2</v>
      </c>
      <c r="Z11" s="13">
        <v>20.399999999999999</v>
      </c>
      <c r="AA11" s="14">
        <f t="shared" si="9"/>
        <v>19.639999999999997</v>
      </c>
      <c r="AB11" s="15">
        <f t="shared" si="10"/>
        <v>0.89610267268879318</v>
      </c>
      <c r="AC11" s="15">
        <f t="shared" si="11"/>
        <v>4.5626408996374401</v>
      </c>
      <c r="AE11" s="11" t="s">
        <v>18</v>
      </c>
      <c r="AF11" s="16" t="s">
        <v>19</v>
      </c>
      <c r="AG11" s="17">
        <f t="shared" si="0"/>
        <v>21.02</v>
      </c>
      <c r="AH11" s="17">
        <f t="shared" si="1"/>
        <v>18.840000000000003</v>
      </c>
      <c r="AI11" s="17">
        <f t="shared" si="2"/>
        <v>19.639999999999997</v>
      </c>
      <c r="AJ11" s="18">
        <f t="shared" si="12"/>
        <v>19.833333333333332</v>
      </c>
      <c r="AK11" s="15">
        <f t="shared" si="13"/>
        <v>1.1027843548642364</v>
      </c>
      <c r="AL11" s="15">
        <f t="shared" si="14"/>
        <v>5.5602572514163189</v>
      </c>
      <c r="AM11" s="10"/>
      <c r="AN11" s="19" t="s">
        <v>1</v>
      </c>
      <c r="AO11" s="20" t="s">
        <v>20</v>
      </c>
      <c r="AP11" s="20" t="s">
        <v>21</v>
      </c>
      <c r="AQ11" s="20" t="s">
        <v>22</v>
      </c>
      <c r="AR11" s="20" t="s">
        <v>23</v>
      </c>
      <c r="AS11" s="20"/>
      <c r="AT11" s="20"/>
      <c r="AU11" s="20"/>
    </row>
    <row r="12" spans="2:47" ht="16.2" x14ac:dyDescent="0.3">
      <c r="B12" s="11" t="s">
        <v>24</v>
      </c>
      <c r="C12" s="12" t="s">
        <v>25</v>
      </c>
      <c r="D12" s="13">
        <v>23.9</v>
      </c>
      <c r="E12" s="13">
        <v>24.8</v>
      </c>
      <c r="F12" s="13">
        <v>24.7</v>
      </c>
      <c r="G12" s="13">
        <v>24.7</v>
      </c>
      <c r="H12" s="13">
        <v>25.4</v>
      </c>
      <c r="I12" s="14">
        <f t="shared" si="3"/>
        <v>24.7</v>
      </c>
      <c r="J12" s="15">
        <f t="shared" si="4"/>
        <v>0.53385391260156567</v>
      </c>
      <c r="K12" s="15">
        <f t="shared" si="5"/>
        <v>2.1613518728808327</v>
      </c>
      <c r="L12" s="15"/>
      <c r="M12" s="13">
        <v>25.5</v>
      </c>
      <c r="N12" s="13">
        <v>27</v>
      </c>
      <c r="O12" s="13">
        <v>25.5</v>
      </c>
      <c r="P12" s="13">
        <v>24.6</v>
      </c>
      <c r="Q12" s="13">
        <v>25.4</v>
      </c>
      <c r="R12" s="14">
        <f t="shared" si="6"/>
        <v>25.6</v>
      </c>
      <c r="S12" s="15">
        <f t="shared" si="7"/>
        <v>0.86890735984913792</v>
      </c>
      <c r="T12" s="15">
        <f t="shared" si="8"/>
        <v>3.3941693744106947</v>
      </c>
      <c r="U12" s="15"/>
      <c r="V12" s="13">
        <v>25.3</v>
      </c>
      <c r="W12" s="13">
        <v>26.9</v>
      </c>
      <c r="X12" s="13">
        <v>26</v>
      </c>
      <c r="Y12" s="13">
        <v>26</v>
      </c>
      <c r="Z12" s="13">
        <v>27.8</v>
      </c>
      <c r="AA12" s="14">
        <f t="shared" si="9"/>
        <v>26.4</v>
      </c>
      <c r="AB12" s="15">
        <f t="shared" si="10"/>
        <v>0.96695398029068569</v>
      </c>
      <c r="AC12" s="15">
        <f t="shared" si="11"/>
        <v>3.6627044707980523</v>
      </c>
      <c r="AE12" s="11" t="s">
        <v>24</v>
      </c>
      <c r="AF12" s="16" t="s">
        <v>25</v>
      </c>
      <c r="AG12" s="17">
        <f t="shared" si="0"/>
        <v>24.7</v>
      </c>
      <c r="AH12" s="17">
        <f t="shared" si="1"/>
        <v>25.6</v>
      </c>
      <c r="AI12" s="17">
        <f t="shared" si="2"/>
        <v>26.4</v>
      </c>
      <c r="AJ12" s="18">
        <f t="shared" si="12"/>
        <v>25.566666666666663</v>
      </c>
      <c r="AK12" s="15">
        <f t="shared" si="13"/>
        <v>0.85049005481153794</v>
      </c>
      <c r="AL12" s="15">
        <f t="shared" si="14"/>
        <v>3.3265582326396537</v>
      </c>
      <c r="AM12" s="10"/>
      <c r="AN12" s="21" t="s">
        <v>26</v>
      </c>
      <c r="AO12" s="17">
        <f>AJ9</f>
        <v>21.92</v>
      </c>
      <c r="AP12" s="17">
        <f>AJ12</f>
        <v>25.566666666666663</v>
      </c>
      <c r="AQ12" s="17">
        <f>AJ15</f>
        <v>25.313333333333333</v>
      </c>
      <c r="AR12" s="17">
        <f>AJ18</f>
        <v>24.506666666666671</v>
      </c>
      <c r="AS12" s="17"/>
      <c r="AT12" s="17"/>
      <c r="AU12" s="17"/>
    </row>
    <row r="13" spans="2:47" ht="16.2" x14ac:dyDescent="0.3">
      <c r="B13" s="11" t="s">
        <v>27</v>
      </c>
      <c r="C13" s="12" t="s">
        <v>28</v>
      </c>
      <c r="D13" s="13">
        <v>23.2</v>
      </c>
      <c r="E13" s="13">
        <v>21.8</v>
      </c>
      <c r="F13" s="13">
        <v>24</v>
      </c>
      <c r="G13" s="13">
        <v>24</v>
      </c>
      <c r="H13" s="13">
        <v>21.8</v>
      </c>
      <c r="I13" s="14">
        <f t="shared" si="3"/>
        <v>22.96</v>
      </c>
      <c r="J13" s="15">
        <f t="shared" si="4"/>
        <v>1.1081516141756051</v>
      </c>
      <c r="K13" s="15">
        <f t="shared" si="5"/>
        <v>4.8264443126115202</v>
      </c>
      <c r="L13" s="15"/>
      <c r="M13" s="13">
        <v>23.1</v>
      </c>
      <c r="N13" s="13">
        <v>22.4</v>
      </c>
      <c r="O13" s="13">
        <v>23.1</v>
      </c>
      <c r="P13" s="13">
        <v>22.3</v>
      </c>
      <c r="Q13" s="13">
        <v>20.3</v>
      </c>
      <c r="R13" s="14">
        <f t="shared" si="6"/>
        <v>22.24</v>
      </c>
      <c r="S13" s="15">
        <f t="shared" si="7"/>
        <v>1.1480418110852935</v>
      </c>
      <c r="T13" s="15">
        <f t="shared" si="8"/>
        <v>5.1620585030813562</v>
      </c>
      <c r="U13" s="15"/>
      <c r="V13" s="13">
        <v>21.4</v>
      </c>
      <c r="W13" s="13">
        <v>20.8</v>
      </c>
      <c r="X13" s="13">
        <v>21.9</v>
      </c>
      <c r="Y13" s="13">
        <v>21.9</v>
      </c>
      <c r="Z13" s="13">
        <v>19.899999999999999</v>
      </c>
      <c r="AA13" s="14">
        <f t="shared" si="9"/>
        <v>21.18</v>
      </c>
      <c r="AB13" s="15">
        <f t="shared" si="10"/>
        <v>0.84675852520066175</v>
      </c>
      <c r="AC13" s="15">
        <f t="shared" si="11"/>
        <v>3.9979156052911318</v>
      </c>
      <c r="AE13" s="11" t="s">
        <v>27</v>
      </c>
      <c r="AF13" s="16" t="s">
        <v>28</v>
      </c>
      <c r="AG13" s="17">
        <f t="shared" si="0"/>
        <v>22.96</v>
      </c>
      <c r="AH13" s="17">
        <f t="shared" si="1"/>
        <v>22.24</v>
      </c>
      <c r="AI13" s="17">
        <f t="shared" si="2"/>
        <v>21.18</v>
      </c>
      <c r="AJ13" s="18">
        <f t="shared" si="12"/>
        <v>22.126666666666665</v>
      </c>
      <c r="AK13" s="15">
        <f t="shared" si="13"/>
        <v>0.89539562950314544</v>
      </c>
      <c r="AL13" s="15">
        <f t="shared" si="14"/>
        <v>4.046681061327865</v>
      </c>
      <c r="AM13" s="10"/>
      <c r="AN13" s="21" t="s">
        <v>29</v>
      </c>
      <c r="AO13" s="17">
        <f>AJ10</f>
        <v>19.053333333333338</v>
      </c>
      <c r="AP13" s="17">
        <f>AJ13</f>
        <v>22.126666666666665</v>
      </c>
      <c r="AQ13" s="17">
        <f>AJ16</f>
        <v>23.213333333333335</v>
      </c>
      <c r="AR13" s="17">
        <f>AJ19</f>
        <v>24.5</v>
      </c>
      <c r="AS13" s="17"/>
      <c r="AT13" s="17"/>
      <c r="AU13" s="17"/>
    </row>
    <row r="14" spans="2:47" ht="16.2" x14ac:dyDescent="0.3">
      <c r="B14" s="11" t="s">
        <v>30</v>
      </c>
      <c r="C14" s="12" t="s">
        <v>31</v>
      </c>
      <c r="D14" s="13">
        <v>22.4</v>
      </c>
      <c r="E14" s="13">
        <v>20.399999999999999</v>
      </c>
      <c r="F14" s="13">
        <v>23.2</v>
      </c>
      <c r="G14" s="13">
        <v>23.2</v>
      </c>
      <c r="H14" s="13">
        <v>21.3</v>
      </c>
      <c r="I14" s="14">
        <f t="shared" si="3"/>
        <v>22.1</v>
      </c>
      <c r="J14" s="15">
        <f t="shared" si="4"/>
        <v>1.2288205727444508</v>
      </c>
      <c r="K14" s="15">
        <f t="shared" si="5"/>
        <v>5.5602740848165189</v>
      </c>
      <c r="L14" s="15"/>
      <c r="M14" s="13">
        <v>21.9</v>
      </c>
      <c r="N14" s="22">
        <v>20.8</v>
      </c>
      <c r="O14" s="22">
        <v>21.9</v>
      </c>
      <c r="P14" s="22">
        <v>21.1</v>
      </c>
      <c r="Q14" s="22">
        <v>19.399999999999999</v>
      </c>
      <c r="R14" s="14">
        <f t="shared" si="6"/>
        <v>21.02</v>
      </c>
      <c r="S14" s="15">
        <f t="shared" si="7"/>
        <v>1.02810505299799</v>
      </c>
      <c r="T14" s="15">
        <f t="shared" si="8"/>
        <v>4.8910801760132729</v>
      </c>
      <c r="U14" s="15"/>
      <c r="V14" s="13">
        <v>19.899999999999999</v>
      </c>
      <c r="W14" s="13">
        <v>18.899999999999999</v>
      </c>
      <c r="X14" s="13">
        <v>20.399999999999999</v>
      </c>
      <c r="Y14" s="13">
        <v>20.399999999999999</v>
      </c>
      <c r="Z14" s="13">
        <v>19.399999999999999</v>
      </c>
      <c r="AA14" s="14">
        <f t="shared" si="9"/>
        <v>19.8</v>
      </c>
      <c r="AB14" s="15">
        <f t="shared" si="10"/>
        <v>0.65192024052026487</v>
      </c>
      <c r="AC14" s="15">
        <f t="shared" si="11"/>
        <v>3.2925264672740648</v>
      </c>
      <c r="AE14" s="11" t="s">
        <v>30</v>
      </c>
      <c r="AF14" s="16" t="s">
        <v>31</v>
      </c>
      <c r="AG14" s="17">
        <f t="shared" si="0"/>
        <v>22.1</v>
      </c>
      <c r="AH14" s="17">
        <f t="shared" si="1"/>
        <v>21.02</v>
      </c>
      <c r="AI14" s="17">
        <f t="shared" si="2"/>
        <v>19.8</v>
      </c>
      <c r="AJ14" s="18">
        <f t="shared" si="12"/>
        <v>20.973333333333333</v>
      </c>
      <c r="AK14" s="15">
        <f t="shared" si="13"/>
        <v>1.150709925799432</v>
      </c>
      <c r="AL14" s="15">
        <f t="shared" si="14"/>
        <v>5.4865381077531721</v>
      </c>
      <c r="AM14" s="10"/>
      <c r="AN14" s="21" t="s">
        <v>32</v>
      </c>
      <c r="AO14" s="17">
        <f>AJ11</f>
        <v>19.833333333333332</v>
      </c>
      <c r="AP14" s="17">
        <f>AJ14</f>
        <v>20.973333333333333</v>
      </c>
      <c r="AQ14" s="17">
        <f>AJ17</f>
        <v>21.94</v>
      </c>
      <c r="AR14" s="17">
        <f>AJ20</f>
        <v>21.033333333333335</v>
      </c>
      <c r="AS14" s="17"/>
      <c r="AT14" s="17"/>
      <c r="AU14" s="17"/>
    </row>
    <row r="15" spans="2:47" ht="16.2" x14ac:dyDescent="0.3">
      <c r="B15" s="11" t="s">
        <v>33</v>
      </c>
      <c r="C15" s="12" t="s">
        <v>34</v>
      </c>
      <c r="D15" s="13">
        <v>26.6</v>
      </c>
      <c r="E15" s="13">
        <v>23.1</v>
      </c>
      <c r="F15" s="13">
        <v>25.7</v>
      </c>
      <c r="G15" s="13">
        <v>27</v>
      </c>
      <c r="H15" s="13">
        <v>24.4</v>
      </c>
      <c r="I15" s="14">
        <f t="shared" si="3"/>
        <v>25.360000000000003</v>
      </c>
      <c r="J15" s="15">
        <f t="shared" si="4"/>
        <v>1.6102794788483146</v>
      </c>
      <c r="K15" s="15">
        <f t="shared" si="5"/>
        <v>6.3496824875722178</v>
      </c>
      <c r="L15" s="15"/>
      <c r="M15" s="13">
        <v>28.6</v>
      </c>
      <c r="N15" s="22">
        <v>26.4</v>
      </c>
      <c r="O15" s="22">
        <v>27.5</v>
      </c>
      <c r="P15" s="22">
        <v>27.9</v>
      </c>
      <c r="Q15" s="22">
        <v>25.2</v>
      </c>
      <c r="R15" s="14">
        <f t="shared" si="6"/>
        <v>27.119999999999997</v>
      </c>
      <c r="S15" s="15">
        <f t="shared" si="7"/>
        <v>1.336787193236082</v>
      </c>
      <c r="T15" s="15">
        <f t="shared" si="8"/>
        <v>4.9291563172421906</v>
      </c>
      <c r="U15" s="15"/>
      <c r="V15" s="13">
        <v>24</v>
      </c>
      <c r="W15" s="13">
        <v>22.2</v>
      </c>
      <c r="X15" s="13">
        <v>23.7</v>
      </c>
      <c r="Y15" s="13">
        <v>24.4</v>
      </c>
      <c r="Z15" s="13">
        <v>23</v>
      </c>
      <c r="AA15" s="14">
        <f t="shared" si="9"/>
        <v>23.46</v>
      </c>
      <c r="AB15" s="15">
        <f t="shared" si="10"/>
        <v>0.87063195438715646</v>
      </c>
      <c r="AC15" s="15">
        <f t="shared" si="11"/>
        <v>3.711133650414137</v>
      </c>
      <c r="AE15" s="11" t="s">
        <v>33</v>
      </c>
      <c r="AF15" s="16" t="s">
        <v>34</v>
      </c>
      <c r="AG15" s="17">
        <f t="shared" si="0"/>
        <v>25.360000000000003</v>
      </c>
      <c r="AH15" s="17">
        <f t="shared" si="1"/>
        <v>27.119999999999997</v>
      </c>
      <c r="AI15" s="17">
        <f t="shared" si="2"/>
        <v>23.46</v>
      </c>
      <c r="AJ15" s="18">
        <f t="shared" si="12"/>
        <v>25.313333333333333</v>
      </c>
      <c r="AK15" s="15">
        <f t="shared" si="13"/>
        <v>1.8304462115378664</v>
      </c>
      <c r="AL15" s="15">
        <f t="shared" si="14"/>
        <v>7.2311543779478527</v>
      </c>
      <c r="AM15" s="10"/>
      <c r="AN15" s="10"/>
      <c r="AO15" s="10"/>
      <c r="AP15" s="10"/>
      <c r="AQ15" s="10"/>
      <c r="AR15" s="10"/>
      <c r="AS15" s="10"/>
      <c r="AT15" s="10"/>
      <c r="AU15" s="10"/>
    </row>
    <row r="16" spans="2:47" ht="16.2" x14ac:dyDescent="0.3">
      <c r="B16" s="11" t="s">
        <v>35</v>
      </c>
      <c r="C16" s="12" t="s">
        <v>36</v>
      </c>
      <c r="D16" s="13">
        <v>25.2</v>
      </c>
      <c r="E16" s="13">
        <v>23.7</v>
      </c>
      <c r="F16" s="13">
        <v>26</v>
      </c>
      <c r="G16" s="13">
        <v>26</v>
      </c>
      <c r="H16" s="13">
        <v>25.2</v>
      </c>
      <c r="I16" s="14">
        <f t="shared" si="3"/>
        <v>25.220000000000002</v>
      </c>
      <c r="J16" s="15">
        <f t="shared" si="4"/>
        <v>0.93914855054991186</v>
      </c>
      <c r="K16" s="15">
        <f t="shared" si="5"/>
        <v>3.7238245461931476</v>
      </c>
      <c r="L16" s="15"/>
      <c r="M16" s="13">
        <v>24.1</v>
      </c>
      <c r="N16" s="22">
        <v>22.2</v>
      </c>
      <c r="O16" s="22">
        <v>24.1</v>
      </c>
      <c r="P16" s="22">
        <v>23.3</v>
      </c>
      <c r="Q16" s="22">
        <v>22.6</v>
      </c>
      <c r="R16" s="14">
        <f t="shared" si="6"/>
        <v>23.26</v>
      </c>
      <c r="S16" s="15">
        <f t="shared" si="7"/>
        <v>0.86197447758039858</v>
      </c>
      <c r="T16" s="15">
        <f t="shared" si="8"/>
        <v>3.7058232054187381</v>
      </c>
      <c r="U16" s="15"/>
      <c r="V16" s="13">
        <v>21.4</v>
      </c>
      <c r="W16" s="13">
        <v>19.7</v>
      </c>
      <c r="X16" s="13">
        <v>22</v>
      </c>
      <c r="Y16" s="13">
        <v>22</v>
      </c>
      <c r="Z16" s="13">
        <v>20.7</v>
      </c>
      <c r="AA16" s="14">
        <f t="shared" si="9"/>
        <v>21.16</v>
      </c>
      <c r="AB16" s="15">
        <f t="shared" si="10"/>
        <v>0.97621718894926268</v>
      </c>
      <c r="AC16" s="15">
        <f t="shared" si="11"/>
        <v>4.6135027833140958</v>
      </c>
      <c r="AE16" s="11" t="s">
        <v>35</v>
      </c>
      <c r="AF16" s="16" t="s">
        <v>36</v>
      </c>
      <c r="AG16" s="17">
        <f t="shared" si="0"/>
        <v>25.220000000000002</v>
      </c>
      <c r="AH16" s="17">
        <f t="shared" si="1"/>
        <v>23.26</v>
      </c>
      <c r="AI16" s="17">
        <f t="shared" si="2"/>
        <v>21.16</v>
      </c>
      <c r="AJ16" s="18">
        <f t="shared" si="12"/>
        <v>23.213333333333335</v>
      </c>
      <c r="AK16" s="15">
        <f t="shared" si="13"/>
        <v>2.0304022589953297</v>
      </c>
      <c r="AL16" s="15">
        <f t="shared" si="14"/>
        <v>8.7467070318581115</v>
      </c>
      <c r="AM16" s="10"/>
      <c r="AN16" s="10"/>
      <c r="AO16" s="10"/>
      <c r="AP16" s="10"/>
      <c r="AQ16" s="10"/>
      <c r="AR16" s="10"/>
      <c r="AS16" s="10"/>
      <c r="AT16" s="10"/>
      <c r="AU16" s="10"/>
    </row>
    <row r="17" spans="2:47" ht="16.2" x14ac:dyDescent="0.3">
      <c r="B17" s="11" t="s">
        <v>37</v>
      </c>
      <c r="C17" s="12" t="s">
        <v>38</v>
      </c>
      <c r="D17" s="13">
        <v>20.7</v>
      </c>
      <c r="E17" s="13">
        <v>22.4</v>
      </c>
      <c r="F17" s="13">
        <v>22.3</v>
      </c>
      <c r="G17" s="13">
        <v>21</v>
      </c>
      <c r="H17" s="13">
        <v>23.6</v>
      </c>
      <c r="I17" s="14">
        <f t="shared" si="3"/>
        <v>22</v>
      </c>
      <c r="J17" s="15">
        <f t="shared" si="4"/>
        <v>1.1726039399558579</v>
      </c>
      <c r="K17" s="15">
        <f t="shared" si="5"/>
        <v>5.3300179088902633</v>
      </c>
      <c r="L17" s="15"/>
      <c r="M17" s="13">
        <v>19.100000000000001</v>
      </c>
      <c r="N17" s="22">
        <v>21.5</v>
      </c>
      <c r="O17" s="22">
        <v>20.3</v>
      </c>
      <c r="P17" s="22">
        <v>18.399999999999999</v>
      </c>
      <c r="Q17" s="22">
        <v>20.8</v>
      </c>
      <c r="R17" s="14">
        <f t="shared" si="6"/>
        <v>20.020000000000003</v>
      </c>
      <c r="S17" s="15">
        <f t="shared" si="7"/>
        <v>1.2597618822618823</v>
      </c>
      <c r="T17" s="15">
        <f t="shared" si="8"/>
        <v>6.2925168944149963</v>
      </c>
      <c r="U17" s="15"/>
      <c r="V17" s="13">
        <v>22.1</v>
      </c>
      <c r="W17" s="13">
        <v>24.9</v>
      </c>
      <c r="X17" s="13">
        <v>24</v>
      </c>
      <c r="Y17" s="13">
        <v>22.1</v>
      </c>
      <c r="Z17" s="13">
        <v>25.9</v>
      </c>
      <c r="AA17" s="14">
        <f t="shared" si="9"/>
        <v>23.8</v>
      </c>
      <c r="AB17" s="15">
        <f t="shared" si="10"/>
        <v>1.691153452528775</v>
      </c>
      <c r="AC17" s="15">
        <f t="shared" si="11"/>
        <v>7.1056867753309865</v>
      </c>
      <c r="AE17" s="11" t="s">
        <v>37</v>
      </c>
      <c r="AF17" s="16" t="s">
        <v>38</v>
      </c>
      <c r="AG17" s="17">
        <f t="shared" si="0"/>
        <v>22</v>
      </c>
      <c r="AH17" s="17">
        <f t="shared" si="1"/>
        <v>20.020000000000003</v>
      </c>
      <c r="AI17" s="17">
        <f t="shared" si="2"/>
        <v>23.8</v>
      </c>
      <c r="AJ17" s="18">
        <f t="shared" si="12"/>
        <v>21.94</v>
      </c>
      <c r="AK17" s="15">
        <f t="shared" si="13"/>
        <v>1.8907141507906464</v>
      </c>
      <c r="AL17" s="15">
        <f t="shared" si="14"/>
        <v>8.6176579343238213</v>
      </c>
      <c r="AM17" s="10"/>
      <c r="AN17" s="10"/>
      <c r="AO17" s="10"/>
      <c r="AP17" s="10"/>
      <c r="AQ17" s="10"/>
      <c r="AR17" s="10"/>
      <c r="AS17" s="10"/>
      <c r="AT17" s="10"/>
      <c r="AU17" s="10"/>
    </row>
    <row r="18" spans="2:47" ht="16.2" x14ac:dyDescent="0.3">
      <c r="B18" s="11" t="s">
        <v>39</v>
      </c>
      <c r="C18" s="12" t="s">
        <v>40</v>
      </c>
      <c r="D18" s="13">
        <v>22.9</v>
      </c>
      <c r="E18" s="13">
        <v>22.2</v>
      </c>
      <c r="F18" s="13">
        <v>23</v>
      </c>
      <c r="G18" s="13">
        <v>24.8</v>
      </c>
      <c r="H18" s="13">
        <v>23</v>
      </c>
      <c r="I18" s="14">
        <f t="shared" si="3"/>
        <v>23.18</v>
      </c>
      <c r="J18" s="15">
        <f t="shared" si="4"/>
        <v>0.96540147089177419</v>
      </c>
      <c r="K18" s="15">
        <f t="shared" si="5"/>
        <v>4.1648035845201647</v>
      </c>
      <c r="L18" s="15"/>
      <c r="M18" s="13">
        <v>27.2</v>
      </c>
      <c r="N18" s="13">
        <v>25.4</v>
      </c>
      <c r="O18" s="13">
        <v>25.4</v>
      </c>
      <c r="P18" s="13">
        <v>26.5</v>
      </c>
      <c r="Q18" s="13">
        <v>24.6</v>
      </c>
      <c r="R18" s="14">
        <f t="shared" si="6"/>
        <v>25.82</v>
      </c>
      <c r="S18" s="15">
        <f t="shared" si="7"/>
        <v>1.0256705123966463</v>
      </c>
      <c r="T18" s="15">
        <f t="shared" si="8"/>
        <v>3.9723877319777161</v>
      </c>
      <c r="U18" s="15"/>
      <c r="V18" s="13">
        <v>25</v>
      </c>
      <c r="W18" s="13">
        <v>23.4</v>
      </c>
      <c r="X18" s="13">
        <v>24</v>
      </c>
      <c r="Y18" s="13">
        <v>26.2</v>
      </c>
      <c r="Z18" s="13">
        <v>24</v>
      </c>
      <c r="AA18" s="14">
        <f t="shared" si="9"/>
        <v>24.520000000000003</v>
      </c>
      <c r="AB18" s="15">
        <f t="shared" si="10"/>
        <v>1.1009087155618309</v>
      </c>
      <c r="AC18" s="15">
        <f t="shared" si="11"/>
        <v>4.4898397861412347</v>
      </c>
      <c r="AE18" s="11" t="s">
        <v>39</v>
      </c>
      <c r="AF18" s="16" t="s">
        <v>40</v>
      </c>
      <c r="AG18" s="17">
        <f t="shared" si="0"/>
        <v>23.18</v>
      </c>
      <c r="AH18" s="17">
        <f t="shared" si="1"/>
        <v>25.82</v>
      </c>
      <c r="AI18" s="17">
        <f t="shared" si="2"/>
        <v>24.520000000000003</v>
      </c>
      <c r="AJ18" s="18">
        <f t="shared" si="12"/>
        <v>24.506666666666671</v>
      </c>
      <c r="AK18" s="15">
        <f t="shared" si="13"/>
        <v>1.3200505040843453</v>
      </c>
      <c r="AL18" s="15">
        <f t="shared" si="14"/>
        <v>5.3864955280917233</v>
      </c>
      <c r="AM18" s="10"/>
      <c r="AN18" s="10"/>
      <c r="AO18" s="10"/>
      <c r="AP18" s="10"/>
      <c r="AQ18" s="10"/>
      <c r="AR18" s="10"/>
      <c r="AS18" s="10"/>
      <c r="AT18" s="10"/>
      <c r="AU18" s="10"/>
    </row>
    <row r="19" spans="2:47" ht="16.2" x14ac:dyDescent="0.3">
      <c r="B19" s="11" t="s">
        <v>41</v>
      </c>
      <c r="C19" s="12" t="s">
        <v>42</v>
      </c>
      <c r="D19" s="13">
        <v>21.9</v>
      </c>
      <c r="E19" s="13">
        <v>23.9</v>
      </c>
      <c r="F19" s="13">
        <v>22.7</v>
      </c>
      <c r="G19" s="13">
        <v>22.7</v>
      </c>
      <c r="H19" s="13">
        <v>24.3</v>
      </c>
      <c r="I19" s="14">
        <f t="shared" si="3"/>
        <v>23.1</v>
      </c>
      <c r="J19" s="15">
        <f t="shared" si="4"/>
        <v>0.97979589711327175</v>
      </c>
      <c r="K19" s="15">
        <f t="shared" si="5"/>
        <v>4.2415406801440332</v>
      </c>
      <c r="L19" s="15"/>
      <c r="M19" s="13">
        <v>24.2</v>
      </c>
      <c r="N19" s="13">
        <v>26.4</v>
      </c>
      <c r="O19" s="13">
        <v>24.2</v>
      </c>
      <c r="P19" s="13">
        <v>23.4</v>
      </c>
      <c r="Q19" s="13">
        <v>25</v>
      </c>
      <c r="R19" s="14">
        <f t="shared" si="6"/>
        <v>24.639999999999997</v>
      </c>
      <c r="S19" s="15">
        <f t="shared" si="7"/>
        <v>1.1349008767288886</v>
      </c>
      <c r="T19" s="15">
        <f t="shared" si="8"/>
        <v>4.6059288828282821</v>
      </c>
      <c r="U19" s="15"/>
      <c r="V19" s="13">
        <v>24.8</v>
      </c>
      <c r="W19" s="13">
        <v>27</v>
      </c>
      <c r="X19" s="13">
        <v>25.4</v>
      </c>
      <c r="Y19" s="13">
        <v>25.4</v>
      </c>
      <c r="Z19" s="13">
        <v>26.2</v>
      </c>
      <c r="AA19" s="14">
        <f t="shared" si="9"/>
        <v>25.759999999999998</v>
      </c>
      <c r="AB19" s="15">
        <f t="shared" si="10"/>
        <v>0.85322916030806173</v>
      </c>
      <c r="AC19" s="15">
        <f t="shared" si="11"/>
        <v>3.312225001195892</v>
      </c>
      <c r="AE19" s="11" t="s">
        <v>41</v>
      </c>
      <c r="AF19" s="16" t="s">
        <v>42</v>
      </c>
      <c r="AG19" s="17">
        <f t="shared" si="0"/>
        <v>23.1</v>
      </c>
      <c r="AH19" s="17">
        <f t="shared" si="1"/>
        <v>24.639999999999997</v>
      </c>
      <c r="AI19" s="17">
        <f t="shared" si="2"/>
        <v>25.759999999999998</v>
      </c>
      <c r="AJ19" s="18">
        <f t="shared" si="12"/>
        <v>24.5</v>
      </c>
      <c r="AK19" s="15">
        <f t="shared" si="13"/>
        <v>1.3355148819837219</v>
      </c>
      <c r="AL19" s="15">
        <f t="shared" si="14"/>
        <v>5.4510811509539669</v>
      </c>
      <c r="AM19" s="10"/>
      <c r="AN19" s="10"/>
      <c r="AO19" s="10"/>
      <c r="AP19" s="10"/>
      <c r="AQ19" s="10"/>
      <c r="AR19" s="10"/>
      <c r="AS19" s="10"/>
      <c r="AT19" s="10"/>
      <c r="AU19" s="10"/>
    </row>
    <row r="20" spans="2:47" ht="16.2" x14ac:dyDescent="0.3">
      <c r="B20" s="11" t="s">
        <v>43</v>
      </c>
      <c r="C20" s="12" t="s">
        <v>44</v>
      </c>
      <c r="D20" s="13">
        <v>20.2</v>
      </c>
      <c r="E20" s="13">
        <v>22</v>
      </c>
      <c r="F20" s="13">
        <v>22.7</v>
      </c>
      <c r="G20" s="13">
        <v>20.7</v>
      </c>
      <c r="H20" s="13">
        <v>22.7</v>
      </c>
      <c r="I20" s="14">
        <f t="shared" si="3"/>
        <v>21.660000000000004</v>
      </c>
      <c r="J20" s="15">
        <f t="shared" si="4"/>
        <v>1.1545561917897285</v>
      </c>
      <c r="K20" s="15">
        <f t="shared" si="5"/>
        <v>5.3303609962591336</v>
      </c>
      <c r="L20" s="15"/>
      <c r="M20" s="13">
        <v>20</v>
      </c>
      <c r="N20" s="13">
        <v>21</v>
      </c>
      <c r="O20" s="13">
        <v>21</v>
      </c>
      <c r="P20" s="13">
        <v>19.899999999999999</v>
      </c>
      <c r="Q20" s="13">
        <v>20.100000000000001</v>
      </c>
      <c r="R20" s="14">
        <f t="shared" si="6"/>
        <v>20.399999999999999</v>
      </c>
      <c r="S20" s="15">
        <f t="shared" si="7"/>
        <v>0.55226805085936315</v>
      </c>
      <c r="T20" s="15">
        <f t="shared" si="8"/>
        <v>2.7071963277419764</v>
      </c>
      <c r="U20" s="15"/>
      <c r="V20" s="13">
        <v>20.100000000000001</v>
      </c>
      <c r="W20" s="13">
        <v>21.1</v>
      </c>
      <c r="X20" s="13">
        <v>21.7</v>
      </c>
      <c r="Y20" s="13">
        <v>20.6</v>
      </c>
      <c r="Z20" s="13">
        <v>21.7</v>
      </c>
      <c r="AA20" s="14">
        <f t="shared" si="9"/>
        <v>21.04</v>
      </c>
      <c r="AB20" s="15">
        <f t="shared" si="10"/>
        <v>0.69856996786291825</v>
      </c>
      <c r="AC20" s="15">
        <f t="shared" si="11"/>
        <v>3.3201994670290795</v>
      </c>
      <c r="AE20" s="11" t="s">
        <v>43</v>
      </c>
      <c r="AF20" s="16" t="s">
        <v>44</v>
      </c>
      <c r="AG20" s="17">
        <f t="shared" si="0"/>
        <v>21.660000000000004</v>
      </c>
      <c r="AH20" s="17">
        <f t="shared" si="1"/>
        <v>20.399999999999999</v>
      </c>
      <c r="AI20" s="17">
        <f t="shared" si="2"/>
        <v>21.04</v>
      </c>
      <c r="AJ20" s="18">
        <f t="shared" si="12"/>
        <v>21.033333333333335</v>
      </c>
      <c r="AK20" s="15">
        <f t="shared" si="13"/>
        <v>0.63002645447102978</v>
      </c>
      <c r="AL20" s="15">
        <f t="shared" si="14"/>
        <v>2.995371415868604</v>
      </c>
      <c r="AM20" s="10"/>
      <c r="AN20" s="10"/>
      <c r="AO20" s="10"/>
      <c r="AP20" s="10"/>
      <c r="AQ20" s="10"/>
      <c r="AR20" s="10"/>
      <c r="AS20" s="10"/>
      <c r="AT20" s="10"/>
      <c r="AU20" s="10"/>
    </row>
    <row r="23" spans="2:47" x14ac:dyDescent="0.3">
      <c r="C23" s="3" t="s">
        <v>45</v>
      </c>
      <c r="D23" s="3"/>
    </row>
    <row r="24" spans="2:47" x14ac:dyDescent="0.3">
      <c r="D24" t="s">
        <v>2</v>
      </c>
      <c r="E24" t="s">
        <v>3</v>
      </c>
      <c r="F24" t="s">
        <v>4</v>
      </c>
      <c r="G24" t="s">
        <v>5</v>
      </c>
      <c r="H24" t="s">
        <v>6</v>
      </c>
      <c r="I24" s="4" t="s">
        <v>7</v>
      </c>
      <c r="J24" s="5" t="s">
        <v>8</v>
      </c>
      <c r="K24" s="5" t="s">
        <v>9</v>
      </c>
      <c r="M24" t="s">
        <v>2</v>
      </c>
      <c r="N24" t="s">
        <v>3</v>
      </c>
      <c r="O24" t="s">
        <v>4</v>
      </c>
      <c r="P24" t="s">
        <v>5</v>
      </c>
      <c r="Q24" t="s">
        <v>6</v>
      </c>
      <c r="R24" s="4" t="s">
        <v>10</v>
      </c>
      <c r="S24" s="5" t="s">
        <v>8</v>
      </c>
      <c r="T24" s="5" t="s">
        <v>9</v>
      </c>
      <c r="V24" t="s">
        <v>2</v>
      </c>
      <c r="W24" t="s">
        <v>3</v>
      </c>
      <c r="X24" t="s">
        <v>4</v>
      </c>
      <c r="Y24" t="s">
        <v>5</v>
      </c>
      <c r="Z24" t="s">
        <v>6</v>
      </c>
      <c r="AA24" s="4" t="s">
        <v>11</v>
      </c>
      <c r="AB24" s="5" t="s">
        <v>8</v>
      </c>
      <c r="AC24" s="5" t="s">
        <v>9</v>
      </c>
      <c r="AE24" s="7" t="s">
        <v>12</v>
      </c>
      <c r="AF24" s="7"/>
      <c r="AG24" s="8" t="s">
        <v>7</v>
      </c>
      <c r="AH24" s="8" t="s">
        <v>10</v>
      </c>
      <c r="AI24" s="8" t="s">
        <v>11</v>
      </c>
      <c r="AJ24" s="9" t="s">
        <v>13</v>
      </c>
      <c r="AK24" s="9" t="s">
        <v>8</v>
      </c>
      <c r="AL24" s="9" t="s">
        <v>9</v>
      </c>
      <c r="AM24" s="10"/>
      <c r="AN24" s="10"/>
      <c r="AO24" s="10"/>
      <c r="AP24" s="10"/>
      <c r="AQ24" s="10"/>
      <c r="AR24" s="10"/>
      <c r="AS24" s="10"/>
      <c r="AT24" s="10"/>
      <c r="AU24" s="10"/>
    </row>
    <row r="25" spans="2:47" ht="16.2" x14ac:dyDescent="0.3">
      <c r="B25" s="11" t="s">
        <v>14</v>
      </c>
      <c r="C25" s="12" t="s">
        <v>15</v>
      </c>
      <c r="D25" s="23">
        <v>6</v>
      </c>
      <c r="E25" s="23">
        <v>6</v>
      </c>
      <c r="F25" s="23">
        <v>7</v>
      </c>
      <c r="G25" s="23">
        <v>6</v>
      </c>
      <c r="H25" s="23">
        <v>6</v>
      </c>
      <c r="I25" s="24">
        <f>AVERAGE(D25:H25)</f>
        <v>6.2</v>
      </c>
      <c r="J25" s="15">
        <f>STDEV(D25:H25)</f>
        <v>0.44721359549995793</v>
      </c>
      <c r="K25" s="15">
        <f>J25*100/I25</f>
        <v>7.2131225080638375</v>
      </c>
      <c r="M25" s="23">
        <v>6</v>
      </c>
      <c r="N25" s="23">
        <v>8</v>
      </c>
      <c r="O25" s="23">
        <v>7</v>
      </c>
      <c r="P25" s="23">
        <v>7</v>
      </c>
      <c r="Q25" s="23">
        <v>7</v>
      </c>
      <c r="R25" s="24">
        <f>AVERAGE(M25:Q25)</f>
        <v>7</v>
      </c>
      <c r="S25" s="15">
        <f>STDEV(M25:Q25)</f>
        <v>0.70710678118654757</v>
      </c>
      <c r="T25" s="15">
        <f>S25*100/R25</f>
        <v>10.101525445522109</v>
      </c>
      <c r="V25" s="23">
        <v>7</v>
      </c>
      <c r="W25" s="23">
        <v>6</v>
      </c>
      <c r="X25" s="23">
        <v>7</v>
      </c>
      <c r="Y25" s="23">
        <v>7</v>
      </c>
      <c r="Z25" s="23">
        <v>6</v>
      </c>
      <c r="AA25" s="24">
        <f>AVERAGE(V25:Z25)</f>
        <v>6.6</v>
      </c>
      <c r="AB25" s="15">
        <f>STDEV(V25:Z25)</f>
        <v>0.54772255750516607</v>
      </c>
      <c r="AC25" s="15">
        <f>AB25*100/AA25</f>
        <v>8.2988266288661521</v>
      </c>
      <c r="AE25" s="11" t="s">
        <v>14</v>
      </c>
      <c r="AF25" s="16" t="s">
        <v>15</v>
      </c>
      <c r="AG25" s="25">
        <f t="shared" ref="AG25:AG36" si="15">I25</f>
        <v>6.2</v>
      </c>
      <c r="AH25" s="25">
        <f t="shared" ref="AH25:AH36" si="16">R25</f>
        <v>7</v>
      </c>
      <c r="AI25" s="25">
        <f t="shared" ref="AI25:AI36" si="17">AA25</f>
        <v>6.6</v>
      </c>
      <c r="AJ25" s="26">
        <f>AVERAGE(AG25:AI25)</f>
        <v>6.5999999999999988</v>
      </c>
      <c r="AK25" s="15">
        <f>STDEV(AE25:AI25)</f>
        <v>0.39999999999999991</v>
      </c>
      <c r="AL25" s="15">
        <f>AK25*100/AJ25</f>
        <v>6.0606060606060606</v>
      </c>
      <c r="AM25" s="10"/>
      <c r="AN25" s="10"/>
      <c r="AO25" s="10"/>
      <c r="AP25" s="10"/>
      <c r="AQ25" s="10"/>
      <c r="AR25" s="10"/>
      <c r="AS25" s="10"/>
      <c r="AT25" s="10"/>
      <c r="AU25" s="10"/>
    </row>
    <row r="26" spans="2:47" ht="16.2" x14ac:dyDescent="0.3">
      <c r="B26" s="11" t="s">
        <v>16</v>
      </c>
      <c r="C26" s="12" t="s">
        <v>17</v>
      </c>
      <c r="D26" s="23">
        <v>7</v>
      </c>
      <c r="E26" s="23">
        <v>6</v>
      </c>
      <c r="F26" s="23">
        <v>6</v>
      </c>
      <c r="G26" s="23">
        <v>7</v>
      </c>
      <c r="H26" s="23">
        <v>6</v>
      </c>
      <c r="I26" s="24">
        <f t="shared" ref="I26:I36" si="18">AVERAGE(D26:H26)</f>
        <v>6.4</v>
      </c>
      <c r="J26" s="15">
        <f t="shared" ref="J26:J36" si="19">STDEV(D26:H26)</f>
        <v>0.54772255750516619</v>
      </c>
      <c r="K26" s="15">
        <f t="shared" ref="K26:K36" si="20">J26*100/I26</f>
        <v>8.5581649610182211</v>
      </c>
      <c r="M26" s="23">
        <v>7</v>
      </c>
      <c r="N26" s="23">
        <v>6</v>
      </c>
      <c r="O26" s="23">
        <v>7</v>
      </c>
      <c r="P26" s="23">
        <v>7</v>
      </c>
      <c r="Q26" s="23">
        <v>7</v>
      </c>
      <c r="R26" s="24">
        <f t="shared" ref="R26:R36" si="21">AVERAGE(M26:Q26)</f>
        <v>6.8</v>
      </c>
      <c r="S26" s="15">
        <f t="shared" ref="S26:S36" si="22">STDEV(M26:Q26)</f>
        <v>0.44721359549995787</v>
      </c>
      <c r="T26" s="15">
        <f t="shared" ref="T26:T36" si="23">S26*100/R26</f>
        <v>6.5766705220582047</v>
      </c>
      <c r="V26" s="23">
        <v>7</v>
      </c>
      <c r="W26" s="23">
        <v>6</v>
      </c>
      <c r="X26" s="23">
        <v>7</v>
      </c>
      <c r="Y26" s="23">
        <v>6</v>
      </c>
      <c r="Z26" s="23">
        <v>6</v>
      </c>
      <c r="AA26" s="24">
        <f t="shared" ref="AA26:AA36" si="24">AVERAGE(V26:Z26)</f>
        <v>6.4</v>
      </c>
      <c r="AB26" s="15">
        <f t="shared" ref="AB26:AB36" si="25">STDEV(V26:Z26)</f>
        <v>0.54772255750516619</v>
      </c>
      <c r="AC26" s="15">
        <f t="shared" ref="AC26:AC36" si="26">AB26*100/AA26</f>
        <v>8.5581649610182211</v>
      </c>
      <c r="AE26" s="11" t="s">
        <v>16</v>
      </c>
      <c r="AF26" s="16" t="s">
        <v>17</v>
      </c>
      <c r="AG26" s="25">
        <f t="shared" si="15"/>
        <v>6.4</v>
      </c>
      <c r="AH26" s="25">
        <f t="shared" si="16"/>
        <v>6.8</v>
      </c>
      <c r="AI26" s="25">
        <f t="shared" si="17"/>
        <v>6.4</v>
      </c>
      <c r="AJ26" s="26">
        <f t="shared" ref="AJ26:AJ36" si="27">AVERAGE(AG26:AI26)</f>
        <v>6.5333333333333341</v>
      </c>
      <c r="AK26" s="15">
        <f t="shared" ref="AK26:AK36" si="28">STDEV(AE26:AI26)</f>
        <v>0.23094010767585002</v>
      </c>
      <c r="AL26" s="15">
        <f t="shared" ref="AL26:AL36" si="29">AK26*100/AJ26</f>
        <v>3.5347975664670916</v>
      </c>
      <c r="AM26" s="10"/>
      <c r="AN26" s="10"/>
      <c r="AO26" s="10"/>
      <c r="AP26" s="10"/>
      <c r="AQ26" s="10"/>
      <c r="AR26" s="10"/>
      <c r="AS26" s="10"/>
      <c r="AT26" s="10"/>
      <c r="AU26" s="10"/>
    </row>
    <row r="27" spans="2:47" ht="16.2" x14ac:dyDescent="0.3">
      <c r="B27" s="11" t="s">
        <v>18</v>
      </c>
      <c r="C27" s="12" t="s">
        <v>19</v>
      </c>
      <c r="D27" s="23">
        <v>6</v>
      </c>
      <c r="E27" s="23">
        <v>7</v>
      </c>
      <c r="F27" s="23">
        <v>7</v>
      </c>
      <c r="G27" s="23">
        <v>6</v>
      </c>
      <c r="H27" s="23">
        <v>6</v>
      </c>
      <c r="I27" s="24">
        <f t="shared" si="18"/>
        <v>6.4</v>
      </c>
      <c r="J27" s="15">
        <f t="shared" si="19"/>
        <v>0.54772255750516619</v>
      </c>
      <c r="K27" s="15">
        <f t="shared" si="20"/>
        <v>8.5581649610182211</v>
      </c>
      <c r="M27" s="23">
        <v>7</v>
      </c>
      <c r="N27" s="23">
        <v>7</v>
      </c>
      <c r="O27" s="23">
        <v>8</v>
      </c>
      <c r="P27" s="23">
        <v>6</v>
      </c>
      <c r="Q27" s="23">
        <v>7</v>
      </c>
      <c r="R27" s="24">
        <f t="shared" si="21"/>
        <v>7</v>
      </c>
      <c r="S27" s="15">
        <f t="shared" si="22"/>
        <v>0.70710678118654757</v>
      </c>
      <c r="T27" s="15">
        <f t="shared" si="23"/>
        <v>10.101525445522109</v>
      </c>
      <c r="V27" s="23">
        <v>7</v>
      </c>
      <c r="W27" s="23">
        <v>7</v>
      </c>
      <c r="X27" s="23">
        <v>6</v>
      </c>
      <c r="Y27" s="23">
        <v>6</v>
      </c>
      <c r="Z27" s="23">
        <v>6</v>
      </c>
      <c r="AA27" s="24">
        <f t="shared" si="24"/>
        <v>6.4</v>
      </c>
      <c r="AB27" s="15">
        <f t="shared" si="25"/>
        <v>0.54772255750516619</v>
      </c>
      <c r="AC27" s="15">
        <f t="shared" si="26"/>
        <v>8.5581649610182211</v>
      </c>
      <c r="AE27" s="11" t="s">
        <v>18</v>
      </c>
      <c r="AF27" s="16" t="s">
        <v>19</v>
      </c>
      <c r="AG27" s="25">
        <f t="shared" si="15"/>
        <v>6.4</v>
      </c>
      <c r="AH27" s="25">
        <f t="shared" si="16"/>
        <v>7</v>
      </c>
      <c r="AI27" s="25">
        <f t="shared" si="17"/>
        <v>6.4</v>
      </c>
      <c r="AJ27" s="26">
        <f t="shared" si="27"/>
        <v>6.6000000000000005</v>
      </c>
      <c r="AK27" s="15">
        <f t="shared" si="28"/>
        <v>0.34641016151377524</v>
      </c>
      <c r="AL27" s="15">
        <f t="shared" si="29"/>
        <v>5.248638810814775</v>
      </c>
      <c r="AM27" s="10"/>
      <c r="AN27" s="19" t="s">
        <v>46</v>
      </c>
      <c r="AO27" s="20" t="s">
        <v>20</v>
      </c>
      <c r="AP27" s="20" t="s">
        <v>21</v>
      </c>
      <c r="AQ27" s="20" t="s">
        <v>22</v>
      </c>
      <c r="AR27" s="20" t="s">
        <v>23</v>
      </c>
      <c r="AS27" s="20"/>
      <c r="AT27" s="20"/>
      <c r="AU27" s="20"/>
    </row>
    <row r="28" spans="2:47" ht="16.2" x14ac:dyDescent="0.3">
      <c r="B28" s="11" t="s">
        <v>24</v>
      </c>
      <c r="C28" s="12" t="s">
        <v>25</v>
      </c>
      <c r="D28" s="23">
        <v>7</v>
      </c>
      <c r="E28" s="23">
        <v>6</v>
      </c>
      <c r="F28" s="23">
        <v>6</v>
      </c>
      <c r="G28" s="23">
        <v>7</v>
      </c>
      <c r="H28" s="23">
        <v>6</v>
      </c>
      <c r="I28" s="24">
        <f t="shared" si="18"/>
        <v>6.4</v>
      </c>
      <c r="J28" s="15">
        <f t="shared" si="19"/>
        <v>0.54772255750516619</v>
      </c>
      <c r="K28" s="15">
        <f t="shared" si="20"/>
        <v>8.5581649610182211</v>
      </c>
      <c r="M28" s="23">
        <v>7</v>
      </c>
      <c r="N28" s="23">
        <v>6</v>
      </c>
      <c r="O28" s="23">
        <v>7</v>
      </c>
      <c r="P28" s="23">
        <v>6</v>
      </c>
      <c r="Q28" s="23">
        <v>7</v>
      </c>
      <c r="R28" s="24">
        <f t="shared" si="21"/>
        <v>6.6</v>
      </c>
      <c r="S28" s="15">
        <f t="shared" si="22"/>
        <v>0.54772255750516619</v>
      </c>
      <c r="T28" s="15">
        <f t="shared" si="23"/>
        <v>8.2988266288661556</v>
      </c>
      <c r="V28" s="23">
        <v>7</v>
      </c>
      <c r="W28" s="23">
        <v>7</v>
      </c>
      <c r="X28" s="23">
        <v>7</v>
      </c>
      <c r="Y28" s="23">
        <v>7</v>
      </c>
      <c r="Z28" s="23">
        <v>7</v>
      </c>
      <c r="AA28" s="24">
        <f t="shared" si="24"/>
        <v>7</v>
      </c>
      <c r="AB28" s="15">
        <f t="shared" si="25"/>
        <v>0</v>
      </c>
      <c r="AC28" s="15">
        <f t="shared" si="26"/>
        <v>0</v>
      </c>
      <c r="AE28" s="11" t="s">
        <v>24</v>
      </c>
      <c r="AF28" s="16" t="s">
        <v>25</v>
      </c>
      <c r="AG28" s="25">
        <f t="shared" si="15"/>
        <v>6.4</v>
      </c>
      <c r="AH28" s="25">
        <f t="shared" si="16"/>
        <v>6.6</v>
      </c>
      <c r="AI28" s="25">
        <f t="shared" si="17"/>
        <v>7</v>
      </c>
      <c r="AJ28" s="26">
        <f t="shared" si="27"/>
        <v>6.666666666666667</v>
      </c>
      <c r="AK28" s="15">
        <f t="shared" si="28"/>
        <v>0.30550504633038922</v>
      </c>
      <c r="AL28" s="15">
        <f t="shared" si="29"/>
        <v>4.5825756949558381</v>
      </c>
      <c r="AM28" s="10"/>
      <c r="AN28" s="21" t="s">
        <v>26</v>
      </c>
      <c r="AO28" s="17">
        <f>AJ25</f>
        <v>6.5999999999999988</v>
      </c>
      <c r="AP28" s="17">
        <f>AJ28</f>
        <v>6.666666666666667</v>
      </c>
      <c r="AQ28" s="17">
        <f>AJ31</f>
        <v>6.666666666666667</v>
      </c>
      <c r="AR28" s="17">
        <f>AJ34</f>
        <v>6.6000000000000005</v>
      </c>
      <c r="AS28" s="17"/>
      <c r="AT28" s="17"/>
      <c r="AU28" s="17"/>
    </row>
    <row r="29" spans="2:47" ht="16.2" x14ac:dyDescent="0.3">
      <c r="B29" s="11" t="s">
        <v>27</v>
      </c>
      <c r="C29" s="12" t="s">
        <v>28</v>
      </c>
      <c r="D29" s="23">
        <v>7</v>
      </c>
      <c r="E29" s="23">
        <v>7</v>
      </c>
      <c r="F29" s="23">
        <v>6</v>
      </c>
      <c r="G29" s="23">
        <v>7</v>
      </c>
      <c r="H29" s="23">
        <v>7</v>
      </c>
      <c r="I29" s="24">
        <f t="shared" si="18"/>
        <v>6.8</v>
      </c>
      <c r="J29" s="15">
        <f t="shared" si="19"/>
        <v>0.44721359549995793</v>
      </c>
      <c r="K29" s="15">
        <f t="shared" si="20"/>
        <v>6.5766705220582056</v>
      </c>
      <c r="M29" s="23">
        <v>7</v>
      </c>
      <c r="N29" s="23">
        <v>6</v>
      </c>
      <c r="O29" s="23">
        <v>7</v>
      </c>
      <c r="P29" s="23">
        <v>6</v>
      </c>
      <c r="Q29" s="23">
        <v>6</v>
      </c>
      <c r="R29" s="24">
        <f t="shared" si="21"/>
        <v>6.4</v>
      </c>
      <c r="S29" s="15">
        <f t="shared" si="22"/>
        <v>0.54772255750516619</v>
      </c>
      <c r="T29" s="15">
        <f t="shared" si="23"/>
        <v>8.5581649610182211</v>
      </c>
      <c r="V29" s="23">
        <v>7</v>
      </c>
      <c r="W29" s="23">
        <v>6</v>
      </c>
      <c r="X29" s="23">
        <v>7</v>
      </c>
      <c r="Y29" s="23">
        <v>6</v>
      </c>
      <c r="Z29" s="23">
        <v>6</v>
      </c>
      <c r="AA29" s="24">
        <f t="shared" si="24"/>
        <v>6.4</v>
      </c>
      <c r="AB29" s="15">
        <f t="shared" si="25"/>
        <v>0.54772255750516619</v>
      </c>
      <c r="AC29" s="15">
        <f t="shared" si="26"/>
        <v>8.5581649610182211</v>
      </c>
      <c r="AE29" s="11" t="s">
        <v>27</v>
      </c>
      <c r="AF29" s="16" t="s">
        <v>28</v>
      </c>
      <c r="AG29" s="25">
        <f t="shared" si="15"/>
        <v>6.8</v>
      </c>
      <c r="AH29" s="25">
        <f t="shared" si="16"/>
        <v>6.4</v>
      </c>
      <c r="AI29" s="25">
        <f t="shared" si="17"/>
        <v>6.4</v>
      </c>
      <c r="AJ29" s="26">
        <f t="shared" si="27"/>
        <v>6.5333333333333341</v>
      </c>
      <c r="AK29" s="15">
        <f t="shared" si="28"/>
        <v>0.23094010767585002</v>
      </c>
      <c r="AL29" s="15">
        <f t="shared" si="29"/>
        <v>3.5347975664670916</v>
      </c>
      <c r="AM29" s="10"/>
      <c r="AN29" s="21" t="s">
        <v>29</v>
      </c>
      <c r="AO29" s="17">
        <f>AJ26</f>
        <v>6.5333333333333341</v>
      </c>
      <c r="AP29" s="17">
        <f>AJ29</f>
        <v>6.5333333333333341</v>
      </c>
      <c r="AQ29" s="17">
        <f>AJ32</f>
        <v>6.666666666666667</v>
      </c>
      <c r="AR29" s="17">
        <f>AJ35</f>
        <v>6.4666666666666659</v>
      </c>
      <c r="AS29" s="17"/>
      <c r="AT29" s="17"/>
      <c r="AU29" s="17"/>
    </row>
    <row r="30" spans="2:47" ht="16.2" x14ac:dyDescent="0.3">
      <c r="B30" s="11" t="s">
        <v>30</v>
      </c>
      <c r="C30" s="12" t="s">
        <v>31</v>
      </c>
      <c r="D30" s="23">
        <v>5</v>
      </c>
      <c r="E30" s="23">
        <v>6</v>
      </c>
      <c r="F30" s="23">
        <v>6</v>
      </c>
      <c r="G30" s="23">
        <v>6</v>
      </c>
      <c r="H30" s="23">
        <v>7</v>
      </c>
      <c r="I30" s="24">
        <f t="shared" si="18"/>
        <v>6</v>
      </c>
      <c r="J30" s="15">
        <f t="shared" si="19"/>
        <v>0.70710678118654757</v>
      </c>
      <c r="K30" s="15">
        <f t="shared" si="20"/>
        <v>11.785113019775793</v>
      </c>
      <c r="M30" s="23">
        <v>7</v>
      </c>
      <c r="N30" s="23">
        <v>8</v>
      </c>
      <c r="O30" s="23">
        <v>7</v>
      </c>
      <c r="P30" s="23">
        <v>7</v>
      </c>
      <c r="Q30" s="23">
        <v>7</v>
      </c>
      <c r="R30" s="24">
        <f t="shared" si="21"/>
        <v>7.2</v>
      </c>
      <c r="S30" s="15">
        <f t="shared" si="22"/>
        <v>0.44721359549995787</v>
      </c>
      <c r="T30" s="15">
        <f t="shared" si="23"/>
        <v>6.2112999374994153</v>
      </c>
      <c r="V30" s="23">
        <v>7</v>
      </c>
      <c r="W30" s="23">
        <v>6</v>
      </c>
      <c r="X30" s="23">
        <v>6</v>
      </c>
      <c r="Y30" s="23">
        <v>6</v>
      </c>
      <c r="Z30" s="23">
        <v>7</v>
      </c>
      <c r="AA30" s="24">
        <f t="shared" si="24"/>
        <v>6.4</v>
      </c>
      <c r="AB30" s="15">
        <f t="shared" si="25"/>
        <v>0.54772255750516607</v>
      </c>
      <c r="AC30" s="15">
        <f t="shared" si="26"/>
        <v>8.5581649610182193</v>
      </c>
      <c r="AE30" s="11" t="s">
        <v>30</v>
      </c>
      <c r="AF30" s="16" t="s">
        <v>31</v>
      </c>
      <c r="AG30" s="25">
        <f t="shared" si="15"/>
        <v>6</v>
      </c>
      <c r="AH30" s="25">
        <f t="shared" si="16"/>
        <v>7.2</v>
      </c>
      <c r="AI30" s="25">
        <f t="shared" si="17"/>
        <v>6.4</v>
      </c>
      <c r="AJ30" s="26">
        <f t="shared" si="27"/>
        <v>6.5333333333333341</v>
      </c>
      <c r="AK30" s="15">
        <f t="shared" si="28"/>
        <v>0.61101009266077877</v>
      </c>
      <c r="AL30" s="15">
        <f t="shared" si="29"/>
        <v>9.3521952958282455</v>
      </c>
      <c r="AM30" s="10"/>
      <c r="AN30" s="21" t="s">
        <v>32</v>
      </c>
      <c r="AO30" s="17">
        <f>AJ27</f>
        <v>6.6000000000000005</v>
      </c>
      <c r="AP30" s="17">
        <f>AJ30</f>
        <v>6.5333333333333341</v>
      </c>
      <c r="AQ30" s="17">
        <f>AJ33</f>
        <v>6.6000000000000005</v>
      </c>
      <c r="AR30" s="17">
        <f>AJ36</f>
        <v>6.4666666666666659</v>
      </c>
      <c r="AS30" s="17"/>
      <c r="AT30" s="17"/>
      <c r="AU30" s="17"/>
    </row>
    <row r="31" spans="2:47" ht="16.2" x14ac:dyDescent="0.3">
      <c r="B31" s="11" t="s">
        <v>33</v>
      </c>
      <c r="C31" s="12" t="s">
        <v>34</v>
      </c>
      <c r="D31" s="23">
        <v>7</v>
      </c>
      <c r="E31" s="23">
        <v>7</v>
      </c>
      <c r="F31" s="23">
        <v>7</v>
      </c>
      <c r="G31" s="23">
        <v>7</v>
      </c>
      <c r="H31" s="23">
        <v>7</v>
      </c>
      <c r="I31" s="24">
        <f t="shared" si="18"/>
        <v>7</v>
      </c>
      <c r="J31" s="15">
        <f t="shared" si="19"/>
        <v>0</v>
      </c>
      <c r="K31" s="15">
        <f t="shared" si="20"/>
        <v>0</v>
      </c>
      <c r="M31" s="23">
        <v>7</v>
      </c>
      <c r="N31" s="23">
        <v>7</v>
      </c>
      <c r="O31" s="23">
        <v>6</v>
      </c>
      <c r="P31" s="23">
        <v>7</v>
      </c>
      <c r="Q31" s="23">
        <v>8</v>
      </c>
      <c r="R31" s="24">
        <f t="shared" si="21"/>
        <v>7</v>
      </c>
      <c r="S31" s="15">
        <f t="shared" si="22"/>
        <v>0.70710678118654757</v>
      </c>
      <c r="T31" s="15">
        <f t="shared" si="23"/>
        <v>10.101525445522109</v>
      </c>
      <c r="V31" s="23">
        <v>6</v>
      </c>
      <c r="W31" s="23">
        <v>6</v>
      </c>
      <c r="X31" s="23">
        <v>6</v>
      </c>
      <c r="Y31" s="23">
        <v>6</v>
      </c>
      <c r="Z31" s="23">
        <v>6</v>
      </c>
      <c r="AA31" s="24">
        <f t="shared" si="24"/>
        <v>6</v>
      </c>
      <c r="AB31" s="15">
        <f t="shared" si="25"/>
        <v>0</v>
      </c>
      <c r="AC31" s="15">
        <f t="shared" si="26"/>
        <v>0</v>
      </c>
      <c r="AE31" s="11" t="s">
        <v>33</v>
      </c>
      <c r="AF31" s="16" t="s">
        <v>34</v>
      </c>
      <c r="AG31" s="25">
        <f t="shared" si="15"/>
        <v>7</v>
      </c>
      <c r="AH31" s="25">
        <f t="shared" si="16"/>
        <v>7</v>
      </c>
      <c r="AI31" s="25">
        <f t="shared" si="17"/>
        <v>6</v>
      </c>
      <c r="AJ31" s="26">
        <f t="shared" si="27"/>
        <v>6.666666666666667</v>
      </c>
      <c r="AK31" s="15">
        <f t="shared" si="28"/>
        <v>0.57735026918962584</v>
      </c>
      <c r="AL31" s="15">
        <f t="shared" si="29"/>
        <v>8.6602540378443873</v>
      </c>
      <c r="AM31" s="10"/>
      <c r="AN31" s="10"/>
      <c r="AO31" s="10"/>
      <c r="AP31" s="10"/>
      <c r="AQ31" s="10"/>
      <c r="AR31" s="10"/>
      <c r="AS31" s="10"/>
      <c r="AT31" s="10"/>
      <c r="AU31" s="10"/>
    </row>
    <row r="32" spans="2:47" ht="16.2" x14ac:dyDescent="0.3">
      <c r="B32" s="11" t="s">
        <v>35</v>
      </c>
      <c r="C32" s="12" t="s">
        <v>36</v>
      </c>
      <c r="D32" s="23">
        <v>7</v>
      </c>
      <c r="E32" s="23">
        <v>7</v>
      </c>
      <c r="F32" s="23">
        <v>6</v>
      </c>
      <c r="G32" s="23">
        <v>7</v>
      </c>
      <c r="H32" s="23">
        <v>6</v>
      </c>
      <c r="I32" s="24">
        <f t="shared" si="18"/>
        <v>6.6</v>
      </c>
      <c r="J32" s="15">
        <f t="shared" si="19"/>
        <v>0.54772255750516607</v>
      </c>
      <c r="K32" s="15">
        <f t="shared" si="20"/>
        <v>8.2988266288661521</v>
      </c>
      <c r="M32" s="23">
        <v>7</v>
      </c>
      <c r="N32" s="23">
        <v>7</v>
      </c>
      <c r="O32" s="23">
        <v>7</v>
      </c>
      <c r="P32" s="23">
        <v>7</v>
      </c>
      <c r="Q32" s="23">
        <v>7</v>
      </c>
      <c r="R32" s="24">
        <f t="shared" si="21"/>
        <v>7</v>
      </c>
      <c r="S32" s="15">
        <f t="shared" si="22"/>
        <v>0</v>
      </c>
      <c r="T32" s="15">
        <f t="shared" si="23"/>
        <v>0</v>
      </c>
      <c r="V32" s="23">
        <v>7</v>
      </c>
      <c r="W32" s="23">
        <v>6</v>
      </c>
      <c r="X32" s="23">
        <v>7</v>
      </c>
      <c r="Y32" s="23">
        <v>6</v>
      </c>
      <c r="Z32" s="23">
        <v>6</v>
      </c>
      <c r="AA32" s="24">
        <f t="shared" si="24"/>
        <v>6.4</v>
      </c>
      <c r="AB32" s="15">
        <f t="shared" si="25"/>
        <v>0.54772255750516619</v>
      </c>
      <c r="AC32" s="15">
        <f t="shared" si="26"/>
        <v>8.5581649610182211</v>
      </c>
      <c r="AE32" s="11" t="s">
        <v>35</v>
      </c>
      <c r="AF32" s="16" t="s">
        <v>36</v>
      </c>
      <c r="AG32" s="25">
        <f t="shared" si="15"/>
        <v>6.6</v>
      </c>
      <c r="AH32" s="25">
        <f t="shared" si="16"/>
        <v>7</v>
      </c>
      <c r="AI32" s="25">
        <f t="shared" si="17"/>
        <v>6.4</v>
      </c>
      <c r="AJ32" s="26">
        <f t="shared" si="27"/>
        <v>6.666666666666667</v>
      </c>
      <c r="AK32" s="15">
        <f t="shared" si="28"/>
        <v>0.30550504633038922</v>
      </c>
      <c r="AL32" s="15">
        <f t="shared" si="29"/>
        <v>4.5825756949558381</v>
      </c>
      <c r="AM32" s="10"/>
      <c r="AN32" s="10"/>
      <c r="AO32" s="10"/>
      <c r="AP32" s="10"/>
      <c r="AQ32" s="10"/>
      <c r="AR32" s="10"/>
      <c r="AS32" s="10"/>
      <c r="AT32" s="10"/>
      <c r="AU32" s="10"/>
    </row>
    <row r="33" spans="2:47" ht="16.2" x14ac:dyDescent="0.3">
      <c r="B33" s="11" t="s">
        <v>37</v>
      </c>
      <c r="C33" s="12" t="s">
        <v>38</v>
      </c>
      <c r="D33" s="23">
        <v>7</v>
      </c>
      <c r="E33" s="23">
        <v>5</v>
      </c>
      <c r="F33" s="23">
        <v>6</v>
      </c>
      <c r="G33" s="23">
        <v>7</v>
      </c>
      <c r="H33" s="23">
        <v>7</v>
      </c>
      <c r="I33" s="24">
        <f t="shared" si="18"/>
        <v>6.4</v>
      </c>
      <c r="J33" s="15">
        <f t="shared" si="19"/>
        <v>0.8944271909999143</v>
      </c>
      <c r="K33" s="15">
        <f t="shared" si="20"/>
        <v>13.975424859373661</v>
      </c>
      <c r="M33" s="23">
        <v>7</v>
      </c>
      <c r="N33" s="23">
        <v>7</v>
      </c>
      <c r="O33" s="23">
        <v>8</v>
      </c>
      <c r="P33" s="23">
        <v>7</v>
      </c>
      <c r="Q33" s="23">
        <v>6</v>
      </c>
      <c r="R33" s="24">
        <f t="shared" si="21"/>
        <v>7</v>
      </c>
      <c r="S33" s="15">
        <f t="shared" si="22"/>
        <v>0.70710678118654757</v>
      </c>
      <c r="T33" s="15">
        <f t="shared" si="23"/>
        <v>10.101525445522109</v>
      </c>
      <c r="V33" s="23">
        <v>7</v>
      </c>
      <c r="W33" s="23">
        <v>7</v>
      </c>
      <c r="X33" s="23">
        <v>6</v>
      </c>
      <c r="Y33" s="23">
        <v>6</v>
      </c>
      <c r="Z33" s="23">
        <v>6</v>
      </c>
      <c r="AA33" s="24">
        <f t="shared" si="24"/>
        <v>6.4</v>
      </c>
      <c r="AB33" s="15">
        <f t="shared" si="25"/>
        <v>0.54772255750516619</v>
      </c>
      <c r="AC33" s="15">
        <f t="shared" si="26"/>
        <v>8.5581649610182211</v>
      </c>
      <c r="AE33" s="11" t="s">
        <v>37</v>
      </c>
      <c r="AF33" s="16" t="s">
        <v>38</v>
      </c>
      <c r="AG33" s="25">
        <f t="shared" si="15"/>
        <v>6.4</v>
      </c>
      <c r="AH33" s="25">
        <f t="shared" si="16"/>
        <v>7</v>
      </c>
      <c r="AI33" s="25">
        <f t="shared" si="17"/>
        <v>6.4</v>
      </c>
      <c r="AJ33" s="26">
        <f t="shared" si="27"/>
        <v>6.6000000000000005</v>
      </c>
      <c r="AK33" s="15">
        <f t="shared" si="28"/>
        <v>0.34641016151377524</v>
      </c>
      <c r="AL33" s="15">
        <f t="shared" si="29"/>
        <v>5.248638810814775</v>
      </c>
      <c r="AM33" s="10"/>
      <c r="AN33" s="10"/>
      <c r="AO33" s="10"/>
      <c r="AP33" s="10"/>
      <c r="AQ33" s="10"/>
      <c r="AR33" s="10"/>
      <c r="AS33" s="10"/>
      <c r="AT33" s="10"/>
      <c r="AU33" s="10"/>
    </row>
    <row r="34" spans="2:47" ht="16.2" x14ac:dyDescent="0.3">
      <c r="B34" s="11" t="s">
        <v>39</v>
      </c>
      <c r="C34" s="12" t="s">
        <v>40</v>
      </c>
      <c r="D34" s="23">
        <v>7</v>
      </c>
      <c r="E34" s="23">
        <v>6</v>
      </c>
      <c r="F34" s="23">
        <v>6</v>
      </c>
      <c r="G34" s="23">
        <v>7</v>
      </c>
      <c r="H34" s="23">
        <v>6</v>
      </c>
      <c r="I34" s="24">
        <f t="shared" si="18"/>
        <v>6.4</v>
      </c>
      <c r="J34" s="15">
        <f t="shared" si="19"/>
        <v>0.54772255750516619</v>
      </c>
      <c r="K34" s="15">
        <f t="shared" si="20"/>
        <v>8.5581649610182211</v>
      </c>
      <c r="M34" s="23">
        <v>7</v>
      </c>
      <c r="N34" s="23">
        <v>7</v>
      </c>
      <c r="O34" s="23">
        <v>7</v>
      </c>
      <c r="P34" s="23">
        <v>7</v>
      </c>
      <c r="Q34" s="23">
        <v>8</v>
      </c>
      <c r="R34" s="24">
        <f t="shared" si="21"/>
        <v>7.2</v>
      </c>
      <c r="S34" s="15">
        <f t="shared" si="22"/>
        <v>0.44721359549995793</v>
      </c>
      <c r="T34" s="15">
        <f t="shared" si="23"/>
        <v>6.2112999374994162</v>
      </c>
      <c r="V34" s="23">
        <v>7</v>
      </c>
      <c r="W34" s="23">
        <v>6</v>
      </c>
      <c r="X34" s="23">
        <v>6</v>
      </c>
      <c r="Y34" s="23">
        <v>6</v>
      </c>
      <c r="Z34" s="23">
        <v>6</v>
      </c>
      <c r="AA34" s="24">
        <f t="shared" si="24"/>
        <v>6.2</v>
      </c>
      <c r="AB34" s="15">
        <f t="shared" si="25"/>
        <v>0.44721359549995787</v>
      </c>
      <c r="AC34" s="15">
        <f t="shared" si="26"/>
        <v>7.2131225080638366</v>
      </c>
      <c r="AE34" s="11" t="s">
        <v>39</v>
      </c>
      <c r="AF34" s="16" t="s">
        <v>40</v>
      </c>
      <c r="AG34" s="25">
        <f t="shared" si="15"/>
        <v>6.4</v>
      </c>
      <c r="AH34" s="25">
        <f t="shared" si="16"/>
        <v>7.2</v>
      </c>
      <c r="AI34" s="25">
        <f t="shared" si="17"/>
        <v>6.2</v>
      </c>
      <c r="AJ34" s="26">
        <f t="shared" si="27"/>
        <v>6.6000000000000005</v>
      </c>
      <c r="AK34" s="15">
        <f t="shared" si="28"/>
        <v>0.52915026221291805</v>
      </c>
      <c r="AL34" s="15">
        <f t="shared" si="29"/>
        <v>8.0174282153472429</v>
      </c>
      <c r="AM34" s="10"/>
      <c r="AN34" s="10"/>
      <c r="AO34" s="10"/>
      <c r="AP34" s="10"/>
      <c r="AQ34" s="10"/>
      <c r="AR34" s="10"/>
      <c r="AS34" s="10"/>
      <c r="AT34" s="10"/>
      <c r="AU34" s="10"/>
    </row>
    <row r="35" spans="2:47" ht="16.2" x14ac:dyDescent="0.3">
      <c r="B35" s="11" t="s">
        <v>41</v>
      </c>
      <c r="C35" s="12" t="s">
        <v>42</v>
      </c>
      <c r="D35" s="23">
        <v>6</v>
      </c>
      <c r="E35" s="23">
        <v>6</v>
      </c>
      <c r="F35" s="23">
        <v>7</v>
      </c>
      <c r="G35" s="23">
        <v>6</v>
      </c>
      <c r="H35" s="23">
        <v>7</v>
      </c>
      <c r="I35" s="24">
        <f t="shared" si="18"/>
        <v>6.4</v>
      </c>
      <c r="J35" s="15">
        <f t="shared" si="19"/>
        <v>0.54772255750516607</v>
      </c>
      <c r="K35" s="15">
        <f t="shared" si="20"/>
        <v>8.5581649610182193</v>
      </c>
      <c r="M35" s="23">
        <v>7</v>
      </c>
      <c r="N35" s="23">
        <v>6</v>
      </c>
      <c r="O35" s="23">
        <v>7</v>
      </c>
      <c r="P35" s="23">
        <v>7</v>
      </c>
      <c r="Q35" s="23">
        <v>7</v>
      </c>
      <c r="R35" s="24">
        <f t="shared" si="21"/>
        <v>6.8</v>
      </c>
      <c r="S35" s="15">
        <f t="shared" si="22"/>
        <v>0.44721359549995787</v>
      </c>
      <c r="T35" s="15">
        <f t="shared" si="23"/>
        <v>6.5766705220582047</v>
      </c>
      <c r="V35" s="23">
        <v>6</v>
      </c>
      <c r="W35" s="23">
        <v>6</v>
      </c>
      <c r="X35" s="23">
        <v>7</v>
      </c>
      <c r="Y35" s="23">
        <v>6</v>
      </c>
      <c r="Z35" s="23">
        <v>6</v>
      </c>
      <c r="AA35" s="24">
        <f t="shared" si="24"/>
        <v>6.2</v>
      </c>
      <c r="AB35" s="15">
        <f t="shared" si="25"/>
        <v>0.44721359549995793</v>
      </c>
      <c r="AC35" s="15">
        <f t="shared" si="26"/>
        <v>7.2131225080638375</v>
      </c>
      <c r="AE35" s="11" t="s">
        <v>41</v>
      </c>
      <c r="AF35" s="16" t="s">
        <v>42</v>
      </c>
      <c r="AG35" s="25">
        <f t="shared" si="15"/>
        <v>6.4</v>
      </c>
      <c r="AH35" s="25">
        <f t="shared" si="16"/>
        <v>6.8</v>
      </c>
      <c r="AI35" s="25">
        <f t="shared" si="17"/>
        <v>6.2</v>
      </c>
      <c r="AJ35" s="26">
        <f t="shared" si="27"/>
        <v>6.4666666666666659</v>
      </c>
      <c r="AK35" s="15">
        <f t="shared" si="28"/>
        <v>0.30550504633038916</v>
      </c>
      <c r="AL35" s="15">
        <f t="shared" si="29"/>
        <v>4.7243048401606575</v>
      </c>
      <c r="AM35" s="10"/>
      <c r="AN35" s="10"/>
      <c r="AO35" s="10"/>
      <c r="AP35" s="10"/>
      <c r="AQ35" s="10"/>
      <c r="AR35" s="10"/>
      <c r="AS35" s="10"/>
      <c r="AT35" s="10"/>
      <c r="AU35" s="10"/>
    </row>
    <row r="36" spans="2:47" ht="16.2" x14ac:dyDescent="0.3">
      <c r="B36" s="11" t="s">
        <v>43</v>
      </c>
      <c r="C36" s="12" t="s">
        <v>44</v>
      </c>
      <c r="D36" s="23">
        <v>6</v>
      </c>
      <c r="E36" s="23">
        <v>6</v>
      </c>
      <c r="F36" s="23">
        <v>7</v>
      </c>
      <c r="G36" s="23">
        <v>6</v>
      </c>
      <c r="H36" s="23">
        <v>6</v>
      </c>
      <c r="I36" s="24">
        <f t="shared" si="18"/>
        <v>6.2</v>
      </c>
      <c r="J36" s="15">
        <f t="shared" si="19"/>
        <v>0.44721359549995793</v>
      </c>
      <c r="K36" s="15">
        <f t="shared" si="20"/>
        <v>7.2131225080638375</v>
      </c>
      <c r="M36" s="23">
        <v>7</v>
      </c>
      <c r="N36" s="23">
        <v>6</v>
      </c>
      <c r="O36" s="23">
        <v>7</v>
      </c>
      <c r="P36" s="23">
        <v>7</v>
      </c>
      <c r="Q36" s="23">
        <v>7</v>
      </c>
      <c r="R36" s="24">
        <f t="shared" si="21"/>
        <v>6.8</v>
      </c>
      <c r="S36" s="15">
        <f t="shared" si="22"/>
        <v>0.44721359549995787</v>
      </c>
      <c r="T36" s="15">
        <f t="shared" si="23"/>
        <v>6.5766705220582047</v>
      </c>
      <c r="V36" s="23">
        <v>7</v>
      </c>
      <c r="W36" s="23">
        <v>6</v>
      </c>
      <c r="X36" s="23">
        <v>6</v>
      </c>
      <c r="Y36" s="23">
        <v>6</v>
      </c>
      <c r="Z36" s="23">
        <v>7</v>
      </c>
      <c r="AA36" s="24">
        <f t="shared" si="24"/>
        <v>6.4</v>
      </c>
      <c r="AB36" s="15">
        <f t="shared" si="25"/>
        <v>0.54772255750516607</v>
      </c>
      <c r="AC36" s="15">
        <f t="shared" si="26"/>
        <v>8.5581649610182193</v>
      </c>
      <c r="AE36" s="11" t="s">
        <v>43</v>
      </c>
      <c r="AF36" s="16" t="s">
        <v>44</v>
      </c>
      <c r="AG36" s="25">
        <f t="shared" si="15"/>
        <v>6.2</v>
      </c>
      <c r="AH36" s="25">
        <f t="shared" si="16"/>
        <v>6.8</v>
      </c>
      <c r="AI36" s="25">
        <f t="shared" si="17"/>
        <v>6.4</v>
      </c>
      <c r="AJ36" s="26">
        <f t="shared" si="27"/>
        <v>6.4666666666666659</v>
      </c>
      <c r="AK36" s="15">
        <f t="shared" si="28"/>
        <v>0.30550504633038916</v>
      </c>
      <c r="AL36" s="15">
        <f t="shared" si="29"/>
        <v>4.7243048401606575</v>
      </c>
      <c r="AM36" s="10"/>
      <c r="AN36" s="10"/>
      <c r="AO36" s="10"/>
      <c r="AP36" s="10"/>
      <c r="AQ36" s="10"/>
      <c r="AR36" s="10"/>
      <c r="AS36" s="10"/>
      <c r="AT36" s="10"/>
      <c r="AU36" s="10"/>
    </row>
    <row r="39" spans="2:47" x14ac:dyDescent="0.3">
      <c r="C39" s="3" t="s">
        <v>68</v>
      </c>
      <c r="D39" s="3"/>
    </row>
    <row r="40" spans="2:47" x14ac:dyDescent="0.3">
      <c r="D40" t="s">
        <v>2</v>
      </c>
      <c r="E40" t="s">
        <v>3</v>
      </c>
      <c r="F40" t="s">
        <v>4</v>
      </c>
      <c r="G40" t="s">
        <v>5</v>
      </c>
      <c r="H40" t="s">
        <v>6</v>
      </c>
      <c r="I40" s="4" t="s">
        <v>7</v>
      </c>
      <c r="J40" s="5" t="s">
        <v>8</v>
      </c>
      <c r="K40" s="5" t="s">
        <v>9</v>
      </c>
      <c r="M40" t="s">
        <v>2</v>
      </c>
      <c r="N40" t="s">
        <v>3</v>
      </c>
      <c r="O40" t="s">
        <v>4</v>
      </c>
      <c r="P40" t="s">
        <v>5</v>
      </c>
      <c r="Q40" t="s">
        <v>6</v>
      </c>
      <c r="R40" s="4" t="s">
        <v>10</v>
      </c>
      <c r="S40" s="5" t="s">
        <v>8</v>
      </c>
      <c r="T40" s="5" t="s">
        <v>9</v>
      </c>
      <c r="V40" t="s">
        <v>2</v>
      </c>
      <c r="W40" t="s">
        <v>3</v>
      </c>
      <c r="X40" t="s">
        <v>4</v>
      </c>
      <c r="Y40" t="s">
        <v>5</v>
      </c>
      <c r="Z40" t="s">
        <v>6</v>
      </c>
      <c r="AA40" s="4" t="s">
        <v>11</v>
      </c>
      <c r="AB40" s="5" t="s">
        <v>8</v>
      </c>
      <c r="AC40" s="5" t="s">
        <v>9</v>
      </c>
      <c r="AE40" s="7" t="s">
        <v>12</v>
      </c>
      <c r="AF40" s="7"/>
      <c r="AG40" s="8" t="s">
        <v>7</v>
      </c>
      <c r="AH40" s="8" t="s">
        <v>10</v>
      </c>
      <c r="AI40" s="8" t="s">
        <v>11</v>
      </c>
      <c r="AJ40" s="9" t="s">
        <v>13</v>
      </c>
      <c r="AK40" s="9" t="s">
        <v>8</v>
      </c>
      <c r="AL40" s="9" t="s">
        <v>9</v>
      </c>
      <c r="AM40" s="10"/>
      <c r="AN40" s="10"/>
      <c r="AO40" s="10"/>
      <c r="AP40" s="10"/>
      <c r="AQ40" s="10"/>
      <c r="AR40" s="10"/>
      <c r="AS40" s="10"/>
      <c r="AT40" s="10"/>
      <c r="AU40" s="10"/>
    </row>
    <row r="41" spans="2:47" ht="16.2" x14ac:dyDescent="0.3">
      <c r="B41" s="11" t="s">
        <v>14</v>
      </c>
      <c r="C41" s="12" t="s">
        <v>15</v>
      </c>
      <c r="D41" s="27">
        <v>505.4</v>
      </c>
      <c r="E41" s="27">
        <v>484.9</v>
      </c>
      <c r="F41" s="27">
        <v>524.9</v>
      </c>
      <c r="G41" s="27">
        <v>490</v>
      </c>
      <c r="H41" s="27">
        <v>531.1</v>
      </c>
      <c r="I41" s="14">
        <f>AVERAGE(D41:H41)</f>
        <v>507.25999999999993</v>
      </c>
      <c r="J41" s="15">
        <f>STDEV(D41:H41)</f>
        <v>20.499097541111421</v>
      </c>
      <c r="K41" s="15">
        <f>J41*100/I41</f>
        <v>4.0411421245734784</v>
      </c>
      <c r="M41" s="27">
        <v>486.5</v>
      </c>
      <c r="N41" s="27">
        <v>538.4</v>
      </c>
      <c r="O41" s="27">
        <v>511.8</v>
      </c>
      <c r="P41" s="27">
        <v>475.3</v>
      </c>
      <c r="Q41" s="27">
        <v>515.4</v>
      </c>
      <c r="R41" s="14">
        <f>AVERAGE(M41:Q41)</f>
        <v>505.48</v>
      </c>
      <c r="S41" s="15">
        <f>STDEV(M41:Q41)</f>
        <v>24.9657164928227</v>
      </c>
      <c r="T41" s="15">
        <f>S41*100/R41</f>
        <v>4.9390117300036991</v>
      </c>
      <c r="V41" s="27">
        <v>473.2</v>
      </c>
      <c r="W41" s="27">
        <v>545.1</v>
      </c>
      <c r="X41" s="27">
        <v>498.8</v>
      </c>
      <c r="Y41" s="27">
        <v>551.29999999999995</v>
      </c>
      <c r="Z41" s="27">
        <v>508.9</v>
      </c>
      <c r="AA41" s="14">
        <f>AVERAGE(V41:Z41)</f>
        <v>515.45999999999992</v>
      </c>
      <c r="AB41" s="15">
        <f>STDEV(V41:Z41)</f>
        <v>32.670827966245355</v>
      </c>
      <c r="AC41" s="15">
        <f>AB41*100/AA41</f>
        <v>6.3381887956864471</v>
      </c>
      <c r="AE41" s="11" t="s">
        <v>14</v>
      </c>
      <c r="AF41" s="16" t="s">
        <v>15</v>
      </c>
      <c r="AG41" s="17">
        <f t="shared" ref="AG41:AG52" si="30">I41</f>
        <v>507.25999999999993</v>
      </c>
      <c r="AH41" s="17">
        <f t="shared" ref="AH41:AH52" si="31">R41</f>
        <v>505.48</v>
      </c>
      <c r="AI41" s="17">
        <f t="shared" ref="AI41:AI52" si="32">AA41</f>
        <v>515.45999999999992</v>
      </c>
      <c r="AJ41" s="18">
        <f>AVERAGE(AG41:AI41)</f>
        <v>509.39999999999992</v>
      </c>
      <c r="AK41" s="15">
        <f>STDEV(AE41:AI41)</f>
        <v>5.3230442417849204</v>
      </c>
      <c r="AL41" s="15">
        <f>AK41*100/AJ41</f>
        <v>1.0449635339193013</v>
      </c>
      <c r="AM41" s="10"/>
      <c r="AN41" s="10"/>
      <c r="AO41" s="10"/>
      <c r="AP41" s="10"/>
      <c r="AQ41" s="10"/>
      <c r="AR41" s="10"/>
      <c r="AS41" s="10"/>
      <c r="AT41" s="10"/>
      <c r="AU41" s="10"/>
    </row>
    <row r="42" spans="2:47" ht="16.2" x14ac:dyDescent="0.3">
      <c r="B42" s="11" t="s">
        <v>16</v>
      </c>
      <c r="C42" s="12" t="s">
        <v>17</v>
      </c>
      <c r="D42" s="27">
        <v>436.7</v>
      </c>
      <c r="E42" s="27">
        <v>471.8</v>
      </c>
      <c r="F42" s="27">
        <v>437.5</v>
      </c>
      <c r="G42" s="27">
        <v>476.4</v>
      </c>
      <c r="H42" s="27">
        <v>441.4</v>
      </c>
      <c r="I42" s="14">
        <f t="shared" ref="I42:I52" si="33">AVERAGE(D42:H42)</f>
        <v>452.76000000000005</v>
      </c>
      <c r="J42" s="15">
        <f t="shared" ref="J42:J52" si="34">STDEV(D42:H42)</f>
        <v>19.629136506734067</v>
      </c>
      <c r="K42" s="15">
        <f t="shared" ref="K42:K52" si="35">J42*100/I42</f>
        <v>4.3354396383810547</v>
      </c>
      <c r="M42" s="27">
        <v>519.6</v>
      </c>
      <c r="N42" s="27">
        <v>504.7</v>
      </c>
      <c r="O42" s="27">
        <v>505.2</v>
      </c>
      <c r="P42" s="27">
        <v>526.70000000000005</v>
      </c>
      <c r="Q42" s="27">
        <v>487.8</v>
      </c>
      <c r="R42" s="14">
        <f t="shared" ref="R42:R52" si="36">AVERAGE(M42:Q42)</f>
        <v>508.8</v>
      </c>
      <c r="S42" s="15">
        <f t="shared" ref="S42:S52" si="37">STDEV(M42:Q42)</f>
        <v>15.065025721849944</v>
      </c>
      <c r="T42" s="15">
        <f t="shared" ref="T42:T52" si="38">S42*100/R42</f>
        <v>2.96089342017491</v>
      </c>
      <c r="V42" s="27">
        <v>467.8</v>
      </c>
      <c r="W42" s="27">
        <v>450</v>
      </c>
      <c r="X42" s="27">
        <v>477.9</v>
      </c>
      <c r="Y42" s="27">
        <v>464.4</v>
      </c>
      <c r="Z42" s="27">
        <v>449.8</v>
      </c>
      <c r="AA42" s="14">
        <f t="shared" ref="AA42:AA52" si="39">AVERAGE(V42:Z42)</f>
        <v>461.98</v>
      </c>
      <c r="AB42" s="15">
        <f t="shared" ref="AB42:AB52" si="40">STDEV(V42:Z42)</f>
        <v>12.09388275120938</v>
      </c>
      <c r="AC42" s="15">
        <f t="shared" ref="AC42:AC52" si="41">AB42*100/AA42</f>
        <v>2.6178368654940432</v>
      </c>
      <c r="AE42" s="11" t="s">
        <v>16</v>
      </c>
      <c r="AF42" s="16" t="s">
        <v>17</v>
      </c>
      <c r="AG42" s="17">
        <f t="shared" si="30"/>
        <v>452.76000000000005</v>
      </c>
      <c r="AH42" s="17">
        <f t="shared" si="31"/>
        <v>508.8</v>
      </c>
      <c r="AI42" s="17">
        <f t="shared" si="32"/>
        <v>461.98</v>
      </c>
      <c r="AJ42" s="18">
        <f t="shared" ref="AJ42:AJ52" si="42">AVERAGE(AG42:AI42)</f>
        <v>474.51333333333332</v>
      </c>
      <c r="AK42" s="15">
        <f t="shared" ref="AK42:AK52" si="43">STDEV(AE42:AI42)</f>
        <v>30.048855774111143</v>
      </c>
      <c r="AL42" s="15">
        <f t="shared" ref="AL42:AL52" si="44">AK42*100/AJ42</f>
        <v>6.3325629994473944</v>
      </c>
      <c r="AM42" s="10"/>
      <c r="AN42" s="10" t="s">
        <v>48</v>
      </c>
      <c r="AO42" s="10"/>
      <c r="AP42" s="10"/>
      <c r="AQ42" s="10"/>
      <c r="AR42" s="10"/>
      <c r="AS42" s="10"/>
      <c r="AT42" s="10"/>
      <c r="AU42" s="10"/>
    </row>
    <row r="43" spans="2:47" ht="16.2" x14ac:dyDescent="0.3">
      <c r="B43" s="11" t="s">
        <v>18</v>
      </c>
      <c r="C43" s="12" t="s">
        <v>19</v>
      </c>
      <c r="D43" s="27">
        <v>435.3</v>
      </c>
      <c r="E43" s="27">
        <v>409</v>
      </c>
      <c r="F43" s="27">
        <v>435.5</v>
      </c>
      <c r="G43" s="27">
        <v>413.2</v>
      </c>
      <c r="H43" s="27">
        <v>439.2</v>
      </c>
      <c r="I43" s="14">
        <f t="shared" si="33"/>
        <v>426.43999999999994</v>
      </c>
      <c r="J43" s="15">
        <f t="shared" si="34"/>
        <v>14.167321553490627</v>
      </c>
      <c r="K43" s="15">
        <f t="shared" si="35"/>
        <v>3.3222309242778887</v>
      </c>
      <c r="M43" s="27">
        <v>352.3</v>
      </c>
      <c r="N43" s="27">
        <v>386.7</v>
      </c>
      <c r="O43" s="27">
        <v>386.9</v>
      </c>
      <c r="P43" s="27">
        <v>352.4</v>
      </c>
      <c r="Q43" s="27">
        <v>374.5</v>
      </c>
      <c r="R43" s="14">
        <f t="shared" si="36"/>
        <v>370.56000000000006</v>
      </c>
      <c r="S43" s="15">
        <f t="shared" si="37"/>
        <v>17.365425419493754</v>
      </c>
      <c r="T43" s="15">
        <f t="shared" si="38"/>
        <v>4.686265495329704</v>
      </c>
      <c r="V43" s="27">
        <v>358.9</v>
      </c>
      <c r="W43" s="27">
        <v>395.5</v>
      </c>
      <c r="X43" s="27">
        <v>370.1</v>
      </c>
      <c r="Y43" s="27">
        <v>406.7</v>
      </c>
      <c r="Z43" s="27">
        <v>394.7</v>
      </c>
      <c r="AA43" s="14">
        <f t="shared" si="39"/>
        <v>385.18</v>
      </c>
      <c r="AB43" s="15">
        <f t="shared" si="40"/>
        <v>19.863836487446221</v>
      </c>
      <c r="AC43" s="15">
        <f t="shared" si="41"/>
        <v>5.1570269711423808</v>
      </c>
      <c r="AE43" s="11" t="s">
        <v>18</v>
      </c>
      <c r="AF43" s="16" t="s">
        <v>19</v>
      </c>
      <c r="AG43" s="17">
        <f t="shared" si="30"/>
        <v>426.43999999999994</v>
      </c>
      <c r="AH43" s="17">
        <f t="shared" si="31"/>
        <v>370.56000000000006</v>
      </c>
      <c r="AI43" s="17">
        <f t="shared" si="32"/>
        <v>385.18</v>
      </c>
      <c r="AJ43" s="18">
        <f t="shared" si="42"/>
        <v>394.06</v>
      </c>
      <c r="AK43" s="15">
        <f t="shared" si="43"/>
        <v>28.979033800318405</v>
      </c>
      <c r="AL43" s="15">
        <f t="shared" si="44"/>
        <v>7.3539648277720149</v>
      </c>
      <c r="AM43" s="10"/>
      <c r="AN43" s="19" t="s">
        <v>47</v>
      </c>
      <c r="AO43" s="20" t="s">
        <v>20</v>
      </c>
      <c r="AP43" s="20" t="s">
        <v>21</v>
      </c>
      <c r="AQ43" s="20" t="s">
        <v>22</v>
      </c>
      <c r="AR43" s="20" t="s">
        <v>23</v>
      </c>
      <c r="AS43" s="20"/>
      <c r="AT43" s="20"/>
      <c r="AU43" s="20"/>
    </row>
    <row r="44" spans="2:47" ht="16.2" x14ac:dyDescent="0.3">
      <c r="B44" s="11" t="s">
        <v>24</v>
      </c>
      <c r="C44" s="12" t="s">
        <v>25</v>
      </c>
      <c r="D44" s="27">
        <v>512.20000000000005</v>
      </c>
      <c r="E44" s="27">
        <v>511.8</v>
      </c>
      <c r="F44" s="27">
        <v>547.79999999999995</v>
      </c>
      <c r="G44" s="27">
        <v>516.70000000000005</v>
      </c>
      <c r="H44" s="27">
        <v>552.9</v>
      </c>
      <c r="I44" s="14">
        <f t="shared" si="33"/>
        <v>528.28</v>
      </c>
      <c r="J44" s="15">
        <f t="shared" si="34"/>
        <v>20.318882843306088</v>
      </c>
      <c r="K44" s="15">
        <f t="shared" si="35"/>
        <v>3.8462335964462198</v>
      </c>
      <c r="M44" s="27">
        <v>557.4</v>
      </c>
      <c r="N44" s="27">
        <v>602.29999999999995</v>
      </c>
      <c r="O44" s="27">
        <v>556.70000000000005</v>
      </c>
      <c r="P44" s="27">
        <v>538.4</v>
      </c>
      <c r="Q44" s="27">
        <v>576.4</v>
      </c>
      <c r="R44" s="14">
        <f t="shared" si="36"/>
        <v>566.24</v>
      </c>
      <c r="S44" s="15">
        <f t="shared" si="37"/>
        <v>24.226906529724324</v>
      </c>
      <c r="T44" s="15">
        <f t="shared" si="38"/>
        <v>4.2785579488775651</v>
      </c>
      <c r="V44" s="27">
        <v>543.29999999999995</v>
      </c>
      <c r="W44" s="27">
        <v>565.1</v>
      </c>
      <c r="X44" s="27">
        <v>560.4</v>
      </c>
      <c r="Y44" s="27">
        <v>605.4</v>
      </c>
      <c r="Z44" s="27">
        <v>542.70000000000005</v>
      </c>
      <c r="AA44" s="14">
        <f t="shared" si="39"/>
        <v>563.38000000000011</v>
      </c>
      <c r="AB44" s="15">
        <f t="shared" si="40"/>
        <v>25.536190005558769</v>
      </c>
      <c r="AC44" s="15">
        <f t="shared" si="41"/>
        <v>4.5326759923246769</v>
      </c>
      <c r="AE44" s="11" t="s">
        <v>24</v>
      </c>
      <c r="AF44" s="16" t="s">
        <v>25</v>
      </c>
      <c r="AG44" s="17">
        <f t="shared" si="30"/>
        <v>528.28</v>
      </c>
      <c r="AH44" s="17">
        <f t="shared" si="31"/>
        <v>566.24</v>
      </c>
      <c r="AI44" s="17">
        <f t="shared" si="32"/>
        <v>563.38000000000011</v>
      </c>
      <c r="AJ44" s="18">
        <f t="shared" si="42"/>
        <v>552.63333333333333</v>
      </c>
      <c r="AK44" s="15">
        <f t="shared" si="43"/>
        <v>21.139028675256942</v>
      </c>
      <c r="AL44" s="15">
        <f t="shared" si="44"/>
        <v>3.8251454264895846</v>
      </c>
      <c r="AM44" s="10"/>
      <c r="AN44" s="21" t="s">
        <v>26</v>
      </c>
      <c r="AO44" s="17">
        <f>AJ41</f>
        <v>509.39999999999992</v>
      </c>
      <c r="AP44" s="17">
        <f>AJ44</f>
        <v>552.63333333333333</v>
      </c>
      <c r="AQ44" s="17">
        <f>AJ47</f>
        <v>558.08000000000004</v>
      </c>
      <c r="AR44" s="17">
        <f>AJ50</f>
        <v>531.04666666666662</v>
      </c>
      <c r="AS44" s="17"/>
      <c r="AT44" s="17"/>
      <c r="AU44" s="17"/>
    </row>
    <row r="45" spans="2:47" ht="16.2" x14ac:dyDescent="0.3">
      <c r="B45" s="11" t="s">
        <v>27</v>
      </c>
      <c r="C45" s="12" t="s">
        <v>28</v>
      </c>
      <c r="D45" s="27">
        <v>525.1</v>
      </c>
      <c r="E45" s="27">
        <v>525</v>
      </c>
      <c r="F45" s="27">
        <v>478.2</v>
      </c>
      <c r="G45" s="27">
        <v>530.79999999999995</v>
      </c>
      <c r="H45" s="27">
        <v>483.2</v>
      </c>
      <c r="I45" s="14">
        <f t="shared" si="33"/>
        <v>508.45999999999992</v>
      </c>
      <c r="J45" s="15">
        <f t="shared" si="34"/>
        <v>25.511134823837217</v>
      </c>
      <c r="K45" s="15">
        <f t="shared" si="35"/>
        <v>5.0173336789201164</v>
      </c>
      <c r="M45" s="27">
        <v>518.4</v>
      </c>
      <c r="N45" s="27">
        <v>486.7</v>
      </c>
      <c r="O45" s="27">
        <v>518.20000000000005</v>
      </c>
      <c r="P45" s="27">
        <v>501.1</v>
      </c>
      <c r="Q45" s="27">
        <v>456</v>
      </c>
      <c r="R45" s="14">
        <f t="shared" si="36"/>
        <v>496.08000000000004</v>
      </c>
      <c r="S45" s="15">
        <f t="shared" si="37"/>
        <v>26.01474581847765</v>
      </c>
      <c r="T45" s="15">
        <f t="shared" si="38"/>
        <v>5.244062614593946</v>
      </c>
      <c r="V45" s="27">
        <v>456.8</v>
      </c>
      <c r="W45" s="27">
        <v>443.1</v>
      </c>
      <c r="X45" s="27">
        <v>470.8</v>
      </c>
      <c r="Y45" s="27">
        <v>442.6</v>
      </c>
      <c r="Z45" s="27">
        <v>456.8</v>
      </c>
      <c r="AA45" s="14">
        <f t="shared" si="39"/>
        <v>454.0200000000001</v>
      </c>
      <c r="AB45" s="15">
        <f t="shared" si="40"/>
        <v>11.690680048654135</v>
      </c>
      <c r="AC45" s="15">
        <f t="shared" si="41"/>
        <v>2.5749262254204952</v>
      </c>
      <c r="AE45" s="11" t="s">
        <v>27</v>
      </c>
      <c r="AF45" s="16" t="s">
        <v>28</v>
      </c>
      <c r="AG45" s="17">
        <f t="shared" si="30"/>
        <v>508.45999999999992</v>
      </c>
      <c r="AH45" s="17">
        <f t="shared" si="31"/>
        <v>496.08000000000004</v>
      </c>
      <c r="AI45" s="17">
        <f t="shared" si="32"/>
        <v>454.0200000000001</v>
      </c>
      <c r="AJ45" s="18">
        <f t="shared" si="42"/>
        <v>486.18666666666667</v>
      </c>
      <c r="AK45" s="15">
        <f t="shared" si="43"/>
        <v>28.536589378083164</v>
      </c>
      <c r="AL45" s="15">
        <f t="shared" si="44"/>
        <v>5.8694718170146922</v>
      </c>
      <c r="AM45" s="10"/>
      <c r="AN45" s="21" t="s">
        <v>29</v>
      </c>
      <c r="AO45" s="17">
        <f>AJ42</f>
        <v>474.51333333333332</v>
      </c>
      <c r="AP45" s="17">
        <f>AJ45</f>
        <v>486.18666666666667</v>
      </c>
      <c r="AQ45" s="17">
        <f>AJ48</f>
        <v>516.21999999999991</v>
      </c>
      <c r="AR45" s="17">
        <f>AJ51</f>
        <v>471.3866666666666</v>
      </c>
      <c r="AS45" s="17"/>
      <c r="AT45" s="17"/>
      <c r="AU45" s="17"/>
    </row>
    <row r="46" spans="2:47" ht="16.2" x14ac:dyDescent="0.3">
      <c r="B46" s="11" t="s">
        <v>30</v>
      </c>
      <c r="C46" s="12" t="s">
        <v>31</v>
      </c>
      <c r="D46" s="27">
        <v>445.3</v>
      </c>
      <c r="E46" s="27">
        <v>445.1</v>
      </c>
      <c r="F46" s="27">
        <v>423.3</v>
      </c>
      <c r="G46" s="27">
        <v>449.9</v>
      </c>
      <c r="H46" s="27">
        <v>426.7</v>
      </c>
      <c r="I46" s="14">
        <f t="shared" si="33"/>
        <v>438.05999999999995</v>
      </c>
      <c r="J46" s="15">
        <f t="shared" si="34"/>
        <v>12.135402753926215</v>
      </c>
      <c r="K46" s="15">
        <f t="shared" si="35"/>
        <v>2.7702604104292141</v>
      </c>
      <c r="M46" s="27">
        <v>443</v>
      </c>
      <c r="N46" s="27">
        <v>416.5</v>
      </c>
      <c r="O46" s="27">
        <v>443.3</v>
      </c>
      <c r="P46" s="27">
        <v>427.8</v>
      </c>
      <c r="Q46" s="27">
        <v>406.7</v>
      </c>
      <c r="R46" s="14">
        <f t="shared" si="36"/>
        <v>427.45999999999992</v>
      </c>
      <c r="S46" s="15">
        <f t="shared" si="37"/>
        <v>16.152492067789421</v>
      </c>
      <c r="T46" s="15">
        <f t="shared" si="38"/>
        <v>3.7787142815209434</v>
      </c>
      <c r="V46" s="27">
        <v>394.6</v>
      </c>
      <c r="W46" s="27">
        <v>374.6</v>
      </c>
      <c r="X46" s="27">
        <v>407</v>
      </c>
      <c r="Y46" s="27">
        <v>382.8</v>
      </c>
      <c r="Z46" s="27">
        <v>395.4</v>
      </c>
      <c r="AA46" s="14">
        <f t="shared" si="39"/>
        <v>390.88</v>
      </c>
      <c r="AB46" s="15">
        <f t="shared" si="40"/>
        <v>12.494478780645464</v>
      </c>
      <c r="AC46" s="15">
        <f t="shared" si="41"/>
        <v>3.1964998927152739</v>
      </c>
      <c r="AE46" s="11" t="s">
        <v>30</v>
      </c>
      <c r="AF46" s="16" t="s">
        <v>31</v>
      </c>
      <c r="AG46" s="17">
        <f t="shared" si="30"/>
        <v>438.05999999999995</v>
      </c>
      <c r="AH46" s="17">
        <f t="shared" si="31"/>
        <v>427.45999999999992</v>
      </c>
      <c r="AI46" s="17">
        <f t="shared" si="32"/>
        <v>390.88</v>
      </c>
      <c r="AJ46" s="18">
        <f t="shared" si="42"/>
        <v>418.79999999999995</v>
      </c>
      <c r="AK46" s="15">
        <f t="shared" si="43"/>
        <v>24.753480563347011</v>
      </c>
      <c r="AL46" s="15">
        <f t="shared" si="44"/>
        <v>5.9105732004171472</v>
      </c>
      <c r="AM46" s="10"/>
      <c r="AN46" s="21" t="s">
        <v>32</v>
      </c>
      <c r="AO46" s="17">
        <f>AJ43</f>
        <v>394.06</v>
      </c>
      <c r="AP46" s="17">
        <f>AJ46</f>
        <v>418.79999999999995</v>
      </c>
      <c r="AQ46" s="17">
        <f>AJ49</f>
        <v>463.09333333333331</v>
      </c>
      <c r="AR46" s="17">
        <f>AJ52</f>
        <v>445.7</v>
      </c>
      <c r="AS46" s="17"/>
      <c r="AT46" s="17"/>
      <c r="AU46" s="17"/>
    </row>
    <row r="47" spans="2:47" ht="16.2" x14ac:dyDescent="0.3">
      <c r="B47" s="11" t="s">
        <v>33</v>
      </c>
      <c r="C47" s="12" t="s">
        <v>34</v>
      </c>
      <c r="D47" s="27">
        <v>552.79999999999995</v>
      </c>
      <c r="E47" s="27">
        <v>570.29999999999995</v>
      </c>
      <c r="F47" s="27">
        <v>534.4</v>
      </c>
      <c r="G47" s="27">
        <v>574.79999999999995</v>
      </c>
      <c r="H47" s="27">
        <v>540.9</v>
      </c>
      <c r="I47" s="14">
        <f t="shared" si="33"/>
        <v>554.6400000000001</v>
      </c>
      <c r="J47" s="15">
        <f t="shared" si="34"/>
        <v>17.702344477497878</v>
      </c>
      <c r="K47" s="15">
        <f t="shared" si="35"/>
        <v>3.1916818977170549</v>
      </c>
      <c r="M47" s="27">
        <v>643.1</v>
      </c>
      <c r="N47" s="27">
        <v>593.20000000000005</v>
      </c>
      <c r="O47" s="27">
        <v>617.79999999999995</v>
      </c>
      <c r="P47" s="27">
        <v>615.5</v>
      </c>
      <c r="Q47" s="27">
        <v>578.9</v>
      </c>
      <c r="R47" s="14">
        <f t="shared" si="36"/>
        <v>609.70000000000005</v>
      </c>
      <c r="S47" s="15">
        <f t="shared" si="37"/>
        <v>24.676405735033622</v>
      </c>
      <c r="T47" s="15">
        <f t="shared" si="38"/>
        <v>4.0473028924116159</v>
      </c>
      <c r="V47" s="27">
        <v>528.6</v>
      </c>
      <c r="W47" s="27">
        <v>478.9</v>
      </c>
      <c r="X47" s="27">
        <v>540.1</v>
      </c>
      <c r="Y47" s="27">
        <v>498.2</v>
      </c>
      <c r="Z47" s="27">
        <v>503.7</v>
      </c>
      <c r="AA47" s="14">
        <f t="shared" si="39"/>
        <v>509.9</v>
      </c>
      <c r="AB47" s="15">
        <f t="shared" si="40"/>
        <v>24.484995405349803</v>
      </c>
      <c r="AC47" s="15">
        <f t="shared" si="41"/>
        <v>4.801921044391019</v>
      </c>
      <c r="AE47" s="11" t="s">
        <v>33</v>
      </c>
      <c r="AF47" s="16" t="s">
        <v>34</v>
      </c>
      <c r="AG47" s="17">
        <f t="shared" si="30"/>
        <v>554.6400000000001</v>
      </c>
      <c r="AH47" s="17">
        <f t="shared" si="31"/>
        <v>609.70000000000005</v>
      </c>
      <c r="AI47" s="17">
        <f t="shared" si="32"/>
        <v>509.9</v>
      </c>
      <c r="AJ47" s="18">
        <f t="shared" si="42"/>
        <v>558.08000000000004</v>
      </c>
      <c r="AK47" s="15">
        <f t="shared" si="43"/>
        <v>49.988850756943826</v>
      </c>
      <c r="AL47" s="15">
        <f t="shared" si="44"/>
        <v>8.9572912050143039</v>
      </c>
      <c r="AM47" s="10"/>
      <c r="AN47" s="10"/>
      <c r="AO47" s="10"/>
      <c r="AP47" s="10"/>
      <c r="AQ47" s="10"/>
      <c r="AR47" s="10"/>
      <c r="AS47" s="10"/>
      <c r="AT47" s="10"/>
      <c r="AU47" s="10"/>
    </row>
    <row r="48" spans="2:47" ht="16.2" x14ac:dyDescent="0.3">
      <c r="B48" s="11" t="s">
        <v>35</v>
      </c>
      <c r="C48" s="12" t="s">
        <v>36</v>
      </c>
      <c r="D48" s="27">
        <v>567.29999999999995</v>
      </c>
      <c r="E48" s="27">
        <v>566.70000000000005</v>
      </c>
      <c r="F48" s="27">
        <v>532.79999999999995</v>
      </c>
      <c r="G48" s="27">
        <v>573.4</v>
      </c>
      <c r="H48" s="27">
        <v>538.9</v>
      </c>
      <c r="I48" s="14">
        <f t="shared" si="33"/>
        <v>555.81999999999994</v>
      </c>
      <c r="J48" s="15">
        <f t="shared" si="34"/>
        <v>18.543381568635223</v>
      </c>
      <c r="K48" s="15">
        <f t="shared" si="35"/>
        <v>3.336220641329068</v>
      </c>
      <c r="M48" s="27">
        <v>548.9</v>
      </c>
      <c r="N48" s="27">
        <v>511.2</v>
      </c>
      <c r="O48" s="27">
        <v>549.29999999999995</v>
      </c>
      <c r="P48" s="27">
        <v>531</v>
      </c>
      <c r="Q48" s="27">
        <v>498.6</v>
      </c>
      <c r="R48" s="14">
        <f t="shared" si="36"/>
        <v>527.79999999999995</v>
      </c>
      <c r="S48" s="15">
        <f t="shared" si="37"/>
        <v>22.615813051933355</v>
      </c>
      <c r="T48" s="15">
        <f t="shared" si="38"/>
        <v>4.2849210026398934</v>
      </c>
      <c r="V48" s="27">
        <v>474.4</v>
      </c>
      <c r="W48" s="27">
        <v>435.6</v>
      </c>
      <c r="X48" s="27">
        <v>487.6</v>
      </c>
      <c r="Y48" s="27">
        <v>453.8</v>
      </c>
      <c r="Z48" s="27">
        <v>473.8</v>
      </c>
      <c r="AA48" s="14">
        <f t="shared" si="39"/>
        <v>465.03999999999996</v>
      </c>
      <c r="AB48" s="15">
        <f t="shared" si="40"/>
        <v>20.410487500302381</v>
      </c>
      <c r="AC48" s="15">
        <f t="shared" si="41"/>
        <v>4.3889746044001337</v>
      </c>
      <c r="AE48" s="11" t="s">
        <v>35</v>
      </c>
      <c r="AF48" s="16" t="s">
        <v>36</v>
      </c>
      <c r="AG48" s="17">
        <f t="shared" si="30"/>
        <v>555.81999999999994</v>
      </c>
      <c r="AH48" s="17">
        <f t="shared" si="31"/>
        <v>527.79999999999995</v>
      </c>
      <c r="AI48" s="17">
        <f t="shared" si="32"/>
        <v>465.03999999999996</v>
      </c>
      <c r="AJ48" s="18">
        <f t="shared" si="42"/>
        <v>516.21999999999991</v>
      </c>
      <c r="AK48" s="15">
        <f t="shared" si="43"/>
        <v>46.48466844025026</v>
      </c>
      <c r="AL48" s="15">
        <f t="shared" si="44"/>
        <v>9.0048174112297605</v>
      </c>
      <c r="AM48" s="10"/>
      <c r="AN48" s="10"/>
      <c r="AO48" s="10"/>
      <c r="AP48" s="10"/>
      <c r="AQ48" s="10"/>
      <c r="AR48" s="10"/>
      <c r="AS48" s="10"/>
      <c r="AT48" s="10"/>
      <c r="AU48" s="10"/>
    </row>
    <row r="49" spans="2:47" ht="16.2" x14ac:dyDescent="0.3">
      <c r="B49" s="11" t="s">
        <v>37</v>
      </c>
      <c r="C49" s="12" t="s">
        <v>38</v>
      </c>
      <c r="D49" s="27">
        <v>458.7</v>
      </c>
      <c r="E49" s="27">
        <v>441.8</v>
      </c>
      <c r="F49" s="27">
        <v>475.6</v>
      </c>
      <c r="G49" s="27">
        <v>427.1</v>
      </c>
      <c r="H49" s="27">
        <v>501</v>
      </c>
      <c r="I49" s="14">
        <f t="shared" si="33"/>
        <v>460.84</v>
      </c>
      <c r="J49" s="15">
        <f t="shared" si="34"/>
        <v>28.879802630904521</v>
      </c>
      <c r="K49" s="15">
        <f t="shared" si="35"/>
        <v>6.2667742884525053</v>
      </c>
      <c r="M49" s="27">
        <v>398.5</v>
      </c>
      <c r="N49" s="27">
        <v>475.6</v>
      </c>
      <c r="O49" s="27">
        <v>437.2</v>
      </c>
      <c r="P49" s="27">
        <v>388.9</v>
      </c>
      <c r="Q49" s="27">
        <v>456.4</v>
      </c>
      <c r="R49" s="14">
        <f t="shared" si="36"/>
        <v>431.32</v>
      </c>
      <c r="S49" s="15">
        <f t="shared" si="37"/>
        <v>37.084053176533992</v>
      </c>
      <c r="T49" s="15">
        <f t="shared" si="38"/>
        <v>8.5978051508239801</v>
      </c>
      <c r="V49" s="27">
        <v>447</v>
      </c>
      <c r="W49" s="27">
        <v>534.6</v>
      </c>
      <c r="X49" s="27">
        <v>461.2</v>
      </c>
      <c r="Y49" s="27">
        <v>551.9</v>
      </c>
      <c r="Z49" s="27">
        <v>490.9</v>
      </c>
      <c r="AA49" s="14">
        <f t="shared" si="39"/>
        <v>497.12</v>
      </c>
      <c r="AB49" s="15">
        <f t="shared" si="40"/>
        <v>45.405253000065976</v>
      </c>
      <c r="AC49" s="15">
        <f t="shared" si="41"/>
        <v>9.1336604844033591</v>
      </c>
      <c r="AE49" s="11" t="s">
        <v>37</v>
      </c>
      <c r="AF49" s="16" t="s">
        <v>38</v>
      </c>
      <c r="AG49" s="17">
        <f t="shared" si="30"/>
        <v>460.84</v>
      </c>
      <c r="AH49" s="17">
        <f t="shared" si="31"/>
        <v>431.32</v>
      </c>
      <c r="AI49" s="17">
        <f t="shared" si="32"/>
        <v>497.12</v>
      </c>
      <c r="AJ49" s="18">
        <f t="shared" si="42"/>
        <v>463.09333333333331</v>
      </c>
      <c r="AK49" s="15">
        <f t="shared" si="43"/>
        <v>32.957823552736819</v>
      </c>
      <c r="AL49" s="15">
        <f t="shared" si="44"/>
        <v>7.1168857723576568</v>
      </c>
      <c r="AM49" s="10"/>
      <c r="AN49" s="10"/>
      <c r="AO49" s="10"/>
      <c r="AP49" s="10"/>
      <c r="AQ49" s="10"/>
      <c r="AR49" s="10"/>
      <c r="AS49" s="10"/>
      <c r="AT49" s="10"/>
      <c r="AU49" s="10"/>
    </row>
    <row r="50" spans="2:47" ht="16.2" x14ac:dyDescent="0.3">
      <c r="B50" s="11" t="s">
        <v>39</v>
      </c>
      <c r="C50" s="12" t="s">
        <v>40</v>
      </c>
      <c r="D50" s="27">
        <v>487.2</v>
      </c>
      <c r="E50" s="27">
        <v>531.20000000000005</v>
      </c>
      <c r="F50" s="27">
        <v>487.3</v>
      </c>
      <c r="G50" s="27">
        <v>535.70000000000005</v>
      </c>
      <c r="H50" s="27">
        <v>492.1</v>
      </c>
      <c r="I50" s="14">
        <f t="shared" si="33"/>
        <v>506.7</v>
      </c>
      <c r="J50" s="15">
        <f t="shared" si="34"/>
        <v>24.551069223151995</v>
      </c>
      <c r="K50" s="15">
        <f t="shared" si="35"/>
        <v>4.8452869988458644</v>
      </c>
      <c r="M50" s="27">
        <v>585.6</v>
      </c>
      <c r="N50" s="27">
        <v>563.29999999999995</v>
      </c>
      <c r="O50" s="27">
        <v>563.20000000000005</v>
      </c>
      <c r="P50" s="27">
        <v>592.79999999999995</v>
      </c>
      <c r="Q50" s="27">
        <v>544.1</v>
      </c>
      <c r="R50" s="14">
        <f t="shared" si="36"/>
        <v>569.79999999999995</v>
      </c>
      <c r="S50" s="15">
        <f t="shared" si="37"/>
        <v>19.525240075348609</v>
      </c>
      <c r="T50" s="15">
        <f t="shared" si="38"/>
        <v>3.426683059906741</v>
      </c>
      <c r="V50" s="27">
        <v>521.79999999999995</v>
      </c>
      <c r="W50" s="27">
        <v>502.2</v>
      </c>
      <c r="X50" s="27">
        <v>539.1</v>
      </c>
      <c r="Y50" s="27">
        <v>517.79999999999995</v>
      </c>
      <c r="Z50" s="27">
        <v>502.3</v>
      </c>
      <c r="AA50" s="14">
        <f t="shared" si="39"/>
        <v>516.64</v>
      </c>
      <c r="AB50" s="15">
        <f t="shared" si="40"/>
        <v>15.383205127670895</v>
      </c>
      <c r="AC50" s="15">
        <f t="shared" si="41"/>
        <v>2.9775482207476958</v>
      </c>
      <c r="AE50" s="11" t="s">
        <v>39</v>
      </c>
      <c r="AF50" s="16" t="s">
        <v>40</v>
      </c>
      <c r="AG50" s="17">
        <f t="shared" si="30"/>
        <v>506.7</v>
      </c>
      <c r="AH50" s="17">
        <f t="shared" si="31"/>
        <v>569.79999999999995</v>
      </c>
      <c r="AI50" s="17">
        <f t="shared" si="32"/>
        <v>516.64</v>
      </c>
      <c r="AJ50" s="18">
        <f t="shared" si="42"/>
        <v>531.04666666666662</v>
      </c>
      <c r="AK50" s="15">
        <f t="shared" si="43"/>
        <v>33.927371447451272</v>
      </c>
      <c r="AL50" s="15">
        <f t="shared" si="44"/>
        <v>6.3887740149863683</v>
      </c>
      <c r="AM50" s="10"/>
      <c r="AN50" s="10"/>
      <c r="AO50" s="10"/>
      <c r="AP50" s="10"/>
      <c r="AQ50" s="10"/>
      <c r="AR50" s="10"/>
      <c r="AS50" s="10"/>
      <c r="AT50" s="10"/>
      <c r="AU50" s="10"/>
    </row>
    <row r="51" spans="2:47" ht="16.2" x14ac:dyDescent="0.3">
      <c r="B51" s="11" t="s">
        <v>41</v>
      </c>
      <c r="C51" s="12" t="s">
        <v>42</v>
      </c>
      <c r="D51" s="27">
        <v>432.1</v>
      </c>
      <c r="E51" s="27">
        <v>432.2</v>
      </c>
      <c r="F51" s="27">
        <v>445.5</v>
      </c>
      <c r="G51" s="27">
        <v>436.9</v>
      </c>
      <c r="H51" s="27">
        <v>449.6</v>
      </c>
      <c r="I51" s="14">
        <f t="shared" si="33"/>
        <v>439.25999999999993</v>
      </c>
      <c r="J51" s="15">
        <f t="shared" si="34"/>
        <v>7.9456277285057917</v>
      </c>
      <c r="K51" s="15">
        <f t="shared" si="35"/>
        <v>1.8088666686030581</v>
      </c>
      <c r="M51" s="27">
        <v>481.1</v>
      </c>
      <c r="N51" s="27">
        <v>495.5</v>
      </c>
      <c r="O51" s="27">
        <v>481.1</v>
      </c>
      <c r="P51" s="27">
        <v>464.5</v>
      </c>
      <c r="Q51" s="27">
        <v>478.7</v>
      </c>
      <c r="R51" s="14">
        <f t="shared" si="36"/>
        <v>480.18</v>
      </c>
      <c r="S51" s="15">
        <f t="shared" si="37"/>
        <v>11.005089731574206</v>
      </c>
      <c r="T51" s="15">
        <f t="shared" si="38"/>
        <v>2.2918675770698917</v>
      </c>
      <c r="V51" s="27">
        <v>478.2</v>
      </c>
      <c r="W51" s="27">
        <v>516.4</v>
      </c>
      <c r="X51" s="27">
        <v>493.2</v>
      </c>
      <c r="Y51" s="27">
        <v>507.8</v>
      </c>
      <c r="Z51" s="27">
        <v>478</v>
      </c>
      <c r="AA51" s="14">
        <f t="shared" si="39"/>
        <v>494.71999999999997</v>
      </c>
      <c r="AB51" s="15">
        <f t="shared" si="40"/>
        <v>17.290806805930135</v>
      </c>
      <c r="AC51" s="15">
        <f t="shared" si="41"/>
        <v>3.4950692929192546</v>
      </c>
      <c r="AE51" s="11" t="s">
        <v>41</v>
      </c>
      <c r="AF51" s="16" t="s">
        <v>42</v>
      </c>
      <c r="AG51" s="17">
        <f t="shared" si="30"/>
        <v>439.25999999999993</v>
      </c>
      <c r="AH51" s="17">
        <f t="shared" si="31"/>
        <v>480.18</v>
      </c>
      <c r="AI51" s="17">
        <f t="shared" si="32"/>
        <v>494.71999999999997</v>
      </c>
      <c r="AJ51" s="18">
        <f t="shared" si="42"/>
        <v>471.3866666666666</v>
      </c>
      <c r="AK51" s="15">
        <f t="shared" si="43"/>
        <v>28.756650245349068</v>
      </c>
      <c r="AL51" s="15">
        <f t="shared" si="44"/>
        <v>6.100437767724106</v>
      </c>
      <c r="AM51" s="10"/>
      <c r="AN51" s="10"/>
      <c r="AO51" s="10"/>
      <c r="AP51" s="10"/>
      <c r="AQ51" s="10"/>
      <c r="AR51" s="10"/>
      <c r="AS51" s="10"/>
      <c r="AT51" s="10"/>
      <c r="AU51" s="10"/>
    </row>
    <row r="52" spans="2:47" ht="16.2" x14ac:dyDescent="0.3">
      <c r="B52" s="11" t="s">
        <v>43</v>
      </c>
      <c r="C52" s="12" t="s">
        <v>44</v>
      </c>
      <c r="D52" s="27">
        <v>468.9</v>
      </c>
      <c r="E52" s="27">
        <v>446.2</v>
      </c>
      <c r="F52" s="27">
        <v>469.5</v>
      </c>
      <c r="G52" s="27">
        <v>449.7</v>
      </c>
      <c r="H52" s="27">
        <v>474.3</v>
      </c>
      <c r="I52" s="14">
        <f t="shared" si="33"/>
        <v>461.71999999999997</v>
      </c>
      <c r="J52" s="15">
        <f t="shared" si="34"/>
        <v>12.803202724318636</v>
      </c>
      <c r="K52" s="15">
        <f t="shared" si="35"/>
        <v>2.7729365685520739</v>
      </c>
      <c r="M52" s="27">
        <v>430</v>
      </c>
      <c r="N52" s="27">
        <v>453</v>
      </c>
      <c r="O52" s="27">
        <v>452.8</v>
      </c>
      <c r="P52" s="27">
        <v>416.5</v>
      </c>
      <c r="Q52" s="27">
        <v>436.7</v>
      </c>
      <c r="R52" s="14">
        <f t="shared" si="36"/>
        <v>437.8</v>
      </c>
      <c r="S52" s="15">
        <f t="shared" si="37"/>
        <v>15.586693042464143</v>
      </c>
      <c r="T52" s="15">
        <f t="shared" si="38"/>
        <v>3.560231393893134</v>
      </c>
      <c r="V52" s="27">
        <v>415.4</v>
      </c>
      <c r="W52" s="27">
        <v>442.3</v>
      </c>
      <c r="X52" s="27">
        <v>433.1</v>
      </c>
      <c r="Y52" s="27">
        <v>455.4</v>
      </c>
      <c r="Z52" s="27">
        <v>441.7</v>
      </c>
      <c r="AA52" s="14">
        <f t="shared" si="39"/>
        <v>437.58000000000004</v>
      </c>
      <c r="AB52" s="15">
        <f t="shared" si="40"/>
        <v>14.737944225705293</v>
      </c>
      <c r="AC52" s="15">
        <f t="shared" si="41"/>
        <v>3.3680570925785669</v>
      </c>
      <c r="AE52" s="11" t="s">
        <v>43</v>
      </c>
      <c r="AF52" s="16" t="s">
        <v>44</v>
      </c>
      <c r="AG52" s="17">
        <f t="shared" si="30"/>
        <v>461.71999999999997</v>
      </c>
      <c r="AH52" s="17">
        <f t="shared" si="31"/>
        <v>437.8</v>
      </c>
      <c r="AI52" s="17">
        <f t="shared" si="32"/>
        <v>437.58000000000004</v>
      </c>
      <c r="AJ52" s="18">
        <f t="shared" si="42"/>
        <v>445.7</v>
      </c>
      <c r="AK52" s="15">
        <f t="shared" si="43"/>
        <v>13.874163037819581</v>
      </c>
      <c r="AL52" s="15">
        <f t="shared" si="44"/>
        <v>3.1128927614582862</v>
      </c>
      <c r="AM52" s="10"/>
      <c r="AN52" s="10"/>
      <c r="AO52" s="10"/>
      <c r="AP52" s="10"/>
      <c r="AQ52" s="10"/>
      <c r="AR52" s="10"/>
      <c r="AS52" s="10"/>
      <c r="AT52" s="10"/>
      <c r="AU52" s="10"/>
    </row>
    <row r="55" spans="2:47" x14ac:dyDescent="0.3">
      <c r="D55" s="13"/>
      <c r="E55" s="13"/>
      <c r="F55" s="13"/>
      <c r="G55" s="13"/>
      <c r="H55" s="13"/>
      <c r="M55" s="13"/>
      <c r="N55" s="13"/>
      <c r="O55" s="13"/>
      <c r="P55" s="13"/>
      <c r="Q55" s="13"/>
      <c r="V55" s="13"/>
      <c r="W55" s="13"/>
      <c r="X55" s="13"/>
      <c r="Y55" s="13"/>
      <c r="Z55" s="13"/>
    </row>
    <row r="56" spans="2:47" x14ac:dyDescent="0.3">
      <c r="D56" s="13"/>
      <c r="E56" s="13"/>
      <c r="F56" s="13"/>
      <c r="G56" s="13"/>
      <c r="H56" s="13"/>
      <c r="M56" s="13"/>
      <c r="N56" s="13"/>
      <c r="O56" s="13"/>
      <c r="P56" s="13"/>
      <c r="Q56" s="13"/>
      <c r="V56" s="13"/>
      <c r="W56" s="13"/>
      <c r="X56" s="13"/>
      <c r="Y56" s="13"/>
      <c r="Z56" s="13"/>
    </row>
    <row r="57" spans="2:47" x14ac:dyDescent="0.3">
      <c r="D57" s="13"/>
      <c r="E57" s="13"/>
      <c r="F57" s="13"/>
      <c r="G57" s="13"/>
      <c r="H57" s="13"/>
      <c r="M57" s="13"/>
      <c r="N57" s="13"/>
      <c r="O57" s="13"/>
      <c r="P57" s="13"/>
      <c r="Q57" s="13"/>
      <c r="V57" s="13"/>
      <c r="W57" s="13"/>
      <c r="X57" s="13"/>
      <c r="Y57" s="13"/>
      <c r="Z57" s="13"/>
    </row>
    <row r="58" spans="2:47" x14ac:dyDescent="0.3">
      <c r="D58" s="13"/>
      <c r="E58" s="13"/>
      <c r="F58" s="13"/>
      <c r="G58" s="13"/>
      <c r="H58" s="13"/>
      <c r="M58" s="13"/>
      <c r="N58" s="13"/>
      <c r="O58" s="13"/>
      <c r="P58" s="13"/>
      <c r="Q58" s="13"/>
      <c r="V58" s="13"/>
      <c r="W58" s="13"/>
      <c r="X58" s="13"/>
      <c r="Y58" s="13"/>
      <c r="Z58" s="13"/>
    </row>
    <row r="59" spans="2:47" x14ac:dyDescent="0.3">
      <c r="D59" s="13"/>
      <c r="E59" s="13"/>
      <c r="F59" s="13"/>
      <c r="G59" s="13"/>
      <c r="H59" s="13"/>
      <c r="M59" s="13"/>
      <c r="N59" s="13"/>
      <c r="O59" s="13"/>
      <c r="P59" s="13"/>
      <c r="Q59" s="13"/>
      <c r="V59" s="13"/>
      <c r="W59" s="13"/>
      <c r="X59" s="13"/>
      <c r="Y59" s="13"/>
      <c r="Z59" s="13"/>
    </row>
    <row r="60" spans="2:47" x14ac:dyDescent="0.3">
      <c r="D60" s="13"/>
      <c r="E60" s="13"/>
      <c r="F60" s="13"/>
      <c r="G60" s="13"/>
      <c r="H60" s="13"/>
      <c r="M60" s="13"/>
      <c r="N60" s="13"/>
      <c r="O60" s="13"/>
      <c r="P60" s="13"/>
      <c r="Q60" s="13"/>
      <c r="V60" s="13"/>
      <c r="W60" s="13"/>
      <c r="X60" s="13"/>
      <c r="Y60" s="13"/>
      <c r="Z60" s="13"/>
    </row>
    <row r="61" spans="2:47" x14ac:dyDescent="0.3">
      <c r="D61" s="13"/>
      <c r="E61" s="13"/>
      <c r="F61" s="13"/>
      <c r="G61" s="13"/>
      <c r="H61" s="13"/>
      <c r="M61" s="13"/>
      <c r="N61" s="13"/>
      <c r="O61" s="13"/>
      <c r="P61" s="13"/>
      <c r="Q61" s="13"/>
      <c r="V61" s="13"/>
      <c r="W61" s="13"/>
      <c r="X61" s="13"/>
      <c r="Y61" s="13"/>
      <c r="Z61" s="13"/>
    </row>
    <row r="62" spans="2:47" x14ac:dyDescent="0.3">
      <c r="D62" s="13"/>
      <c r="E62" s="13"/>
      <c r="F62" s="13"/>
      <c r="G62" s="13"/>
      <c r="H62" s="13"/>
      <c r="M62" s="13"/>
      <c r="N62" s="13"/>
      <c r="O62" s="13"/>
      <c r="P62" s="13"/>
      <c r="Q62" s="13"/>
      <c r="V62" s="13"/>
      <c r="W62" s="13"/>
      <c r="X62" s="13"/>
      <c r="Y62" s="13"/>
      <c r="Z62" s="13"/>
    </row>
    <row r="63" spans="2:47" x14ac:dyDescent="0.3">
      <c r="D63" s="13"/>
      <c r="E63" s="13"/>
      <c r="F63" s="13"/>
      <c r="G63" s="13"/>
      <c r="H63" s="13"/>
      <c r="M63" s="13"/>
      <c r="N63" s="13"/>
      <c r="O63" s="13"/>
      <c r="P63" s="13"/>
      <c r="Q63" s="13"/>
      <c r="V63" s="13"/>
      <c r="W63" s="13"/>
      <c r="X63" s="13"/>
      <c r="Y63" s="13"/>
      <c r="Z63" s="13"/>
    </row>
    <row r="64" spans="2:47" x14ac:dyDescent="0.3">
      <c r="D64" s="13"/>
      <c r="E64" s="13"/>
      <c r="F64" s="13"/>
      <c r="G64" s="13"/>
      <c r="H64" s="13"/>
      <c r="M64" s="13"/>
      <c r="N64" s="13"/>
      <c r="O64" s="13"/>
      <c r="P64" s="13"/>
      <c r="Q64" s="13"/>
      <c r="V64" s="13"/>
      <c r="W64" s="13"/>
      <c r="X64" s="13"/>
      <c r="Y64" s="13"/>
      <c r="Z64" s="13"/>
    </row>
    <row r="65" spans="4:26" x14ac:dyDescent="0.3">
      <c r="D65" s="13"/>
      <c r="E65" s="13"/>
      <c r="F65" s="13"/>
      <c r="G65" s="13"/>
      <c r="H65" s="13"/>
      <c r="M65" s="13"/>
      <c r="N65" s="13"/>
      <c r="O65" s="13"/>
      <c r="P65" s="13"/>
      <c r="Q65" s="13"/>
      <c r="V65" s="13"/>
      <c r="W65" s="13"/>
      <c r="X65" s="13"/>
      <c r="Y65" s="13"/>
      <c r="Z65" s="13"/>
    </row>
    <row r="66" spans="4:26" x14ac:dyDescent="0.3">
      <c r="D66" s="13"/>
      <c r="E66" s="13"/>
      <c r="F66" s="13"/>
      <c r="G66" s="13"/>
      <c r="H66" s="13"/>
      <c r="M66" s="13"/>
      <c r="N66" s="13"/>
      <c r="O66" s="13"/>
      <c r="P66" s="13"/>
      <c r="Q66" s="13"/>
      <c r="V66" s="13"/>
      <c r="W66" s="13"/>
      <c r="X66" s="13"/>
      <c r="Y66" s="13"/>
      <c r="Z66" s="13"/>
    </row>
  </sheetData>
  <mergeCells count="7">
    <mergeCell ref="C39:D39"/>
    <mergeCell ref="AE40:AF40"/>
    <mergeCell ref="C5:E5"/>
    <mergeCell ref="C7:D7"/>
    <mergeCell ref="AE8:AF8"/>
    <mergeCell ref="C23:D23"/>
    <mergeCell ref="AE24:AF24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CC4330-66CF-48FB-BF6F-BA78F15CEFEF}">
  <dimension ref="B2:AR31"/>
  <sheetViews>
    <sheetView zoomScale="80" zoomScaleNormal="80" workbookViewId="0">
      <selection activeCell="AR31" sqref="AR31"/>
    </sheetView>
  </sheetViews>
  <sheetFormatPr defaultRowHeight="14.4" x14ac:dyDescent="0.3"/>
  <cols>
    <col min="3" max="3" width="14.77734375" customWidth="1"/>
    <col min="4" max="9" width="9" bestFit="1" customWidth="1"/>
    <col min="11" max="11" width="12.5546875" customWidth="1"/>
    <col min="12" max="23" width="9" bestFit="1" customWidth="1"/>
    <col min="26" max="26" width="12.21875" customWidth="1"/>
  </cols>
  <sheetData>
    <row r="2" spans="2:44" x14ac:dyDescent="0.3">
      <c r="B2" s="1" t="s">
        <v>0</v>
      </c>
      <c r="C2" s="1"/>
      <c r="D2" s="1"/>
      <c r="AO2" s="41" t="s">
        <v>12</v>
      </c>
      <c r="AP2" s="41" t="s">
        <v>26</v>
      </c>
      <c r="AQ2" s="42" t="s">
        <v>29</v>
      </c>
      <c r="AR2" s="42" t="s">
        <v>32</v>
      </c>
    </row>
    <row r="3" spans="2:44" x14ac:dyDescent="0.3">
      <c r="B3" s="3" t="s">
        <v>64</v>
      </c>
      <c r="C3" s="3"/>
      <c r="D3" s="3"/>
      <c r="L3" s="70" t="s">
        <v>66</v>
      </c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AO3" s="41">
        <v>0</v>
      </c>
      <c r="AP3" s="44">
        <v>1.6666666666666668E-3</v>
      </c>
      <c r="AQ3" s="44">
        <v>1.3333333333333333E-3</v>
      </c>
      <c r="AR3" s="44">
        <v>1.6666666666666668E-3</v>
      </c>
    </row>
    <row r="4" spans="2:44" ht="28.8" x14ac:dyDescent="0.3">
      <c r="B4" s="60" t="s">
        <v>12</v>
      </c>
      <c r="C4" s="60"/>
      <c r="D4" s="4" t="s">
        <v>7</v>
      </c>
      <c r="E4" s="4" t="s">
        <v>10</v>
      </c>
      <c r="F4" s="4" t="s">
        <v>11</v>
      </c>
      <c r="G4" s="61" t="s">
        <v>13</v>
      </c>
      <c r="H4" s="61" t="s">
        <v>8</v>
      </c>
      <c r="I4" s="61" t="s">
        <v>9</v>
      </c>
      <c r="J4" s="6"/>
      <c r="K4" s="2"/>
      <c r="L4" s="32" t="s">
        <v>50</v>
      </c>
      <c r="M4" s="32" t="s">
        <v>51</v>
      </c>
      <c r="N4" s="32" t="s">
        <v>52</v>
      </c>
      <c r="O4" s="32" t="s">
        <v>53</v>
      </c>
      <c r="P4" s="32" t="s">
        <v>54</v>
      </c>
      <c r="Q4" s="32" t="s">
        <v>55</v>
      </c>
      <c r="R4" s="32" t="s">
        <v>56</v>
      </c>
      <c r="S4" s="32" t="s">
        <v>57</v>
      </c>
      <c r="T4" s="32" t="s">
        <v>58</v>
      </c>
      <c r="U4" s="32" t="s">
        <v>59</v>
      </c>
      <c r="V4" s="32" t="s">
        <v>60</v>
      </c>
      <c r="W4" s="32" t="s">
        <v>61</v>
      </c>
      <c r="X4" s="51"/>
      <c r="AA4" s="32" t="s">
        <v>50</v>
      </c>
      <c r="AB4" s="32" t="s">
        <v>51</v>
      </c>
      <c r="AC4" s="32" t="s">
        <v>52</v>
      </c>
      <c r="AD4" s="32" t="s">
        <v>53</v>
      </c>
      <c r="AE4" s="32" t="s">
        <v>54</v>
      </c>
      <c r="AF4" s="32" t="s">
        <v>55</v>
      </c>
      <c r="AG4" s="32" t="s">
        <v>56</v>
      </c>
      <c r="AH4" s="32" t="s">
        <v>57</v>
      </c>
      <c r="AI4" s="32" t="s">
        <v>58</v>
      </c>
      <c r="AJ4" s="32" t="s">
        <v>59</v>
      </c>
      <c r="AK4" s="32" t="s">
        <v>60</v>
      </c>
      <c r="AL4" s="32" t="s">
        <v>61</v>
      </c>
      <c r="AO4" s="41">
        <v>0.03</v>
      </c>
      <c r="AP4" s="44">
        <v>2.5999999999999999E-2</v>
      </c>
      <c r="AQ4" s="44">
        <v>3.2000000000000001E-2</v>
      </c>
      <c r="AR4" s="44">
        <v>2.4000000000000004E-2</v>
      </c>
    </row>
    <row r="5" spans="2:44" ht="16.2" x14ac:dyDescent="0.3">
      <c r="B5" s="62" t="s">
        <v>14</v>
      </c>
      <c r="C5" s="63" t="s">
        <v>15</v>
      </c>
      <c r="D5" s="64">
        <v>2E-3</v>
      </c>
      <c r="E5" s="64">
        <v>1E-3</v>
      </c>
      <c r="F5" s="64">
        <v>2E-3</v>
      </c>
      <c r="G5" s="65">
        <f>AVERAGE(D5:F5)</f>
        <v>1.6666666666666668E-3</v>
      </c>
      <c r="H5" s="66">
        <f>STDEV(B5:F5)</f>
        <v>5.773502691896258E-4</v>
      </c>
      <c r="I5" s="64">
        <f>H5*100/G5</f>
        <v>34.641016151377549</v>
      </c>
      <c r="K5" s="2" t="s">
        <v>50</v>
      </c>
      <c r="L5" s="36" t="s">
        <v>62</v>
      </c>
      <c r="M5" s="37">
        <v>3.7488290181433159E-4</v>
      </c>
      <c r="N5" s="37">
        <v>1.5309334232083039E-3</v>
      </c>
      <c r="O5" s="37">
        <v>2.5171268254186961E-4</v>
      </c>
      <c r="P5" s="38"/>
      <c r="Q5" s="38"/>
      <c r="R5" s="38"/>
      <c r="S5" s="38"/>
      <c r="T5" s="38"/>
      <c r="U5" s="38"/>
      <c r="V5" s="38"/>
      <c r="W5" s="38"/>
      <c r="Z5" s="2" t="s">
        <v>50</v>
      </c>
      <c r="AA5" s="39" t="str">
        <f t="shared" ref="AA5:AL16" si="0">IF(L5 &lt; 0.01, "**", IF(L5 &lt; 0.05, "*", "NS"))</f>
        <v>NS</v>
      </c>
      <c r="AB5" s="39" t="str">
        <f t="shared" si="0"/>
        <v>**</v>
      </c>
      <c r="AC5" s="39" t="str">
        <f t="shared" si="0"/>
        <v>**</v>
      </c>
      <c r="AD5" s="39" t="str">
        <f t="shared" si="0"/>
        <v>**</v>
      </c>
      <c r="AE5" s="40" t="str">
        <f t="shared" si="0"/>
        <v>**</v>
      </c>
      <c r="AF5" s="40" t="str">
        <f t="shared" si="0"/>
        <v>**</v>
      </c>
      <c r="AG5" s="40" t="str">
        <f t="shared" si="0"/>
        <v>**</v>
      </c>
      <c r="AH5" s="40" t="str">
        <f t="shared" si="0"/>
        <v>**</v>
      </c>
      <c r="AI5" s="40" t="str">
        <f t="shared" si="0"/>
        <v>**</v>
      </c>
      <c r="AJ5" s="40" t="str">
        <f t="shared" si="0"/>
        <v>**</v>
      </c>
      <c r="AK5" s="40" t="str">
        <f t="shared" si="0"/>
        <v>**</v>
      </c>
      <c r="AL5" s="40" t="str">
        <f t="shared" si="0"/>
        <v>**</v>
      </c>
      <c r="AO5" s="41">
        <v>0.06</v>
      </c>
      <c r="AP5" s="44">
        <v>5.8999999999999997E-2</v>
      </c>
      <c r="AQ5" s="44">
        <v>7.1999999999999995E-2</v>
      </c>
      <c r="AR5" s="44">
        <v>6.8000000000000005E-2</v>
      </c>
    </row>
    <row r="6" spans="2:44" ht="16.2" x14ac:dyDescent="0.3">
      <c r="B6" s="62" t="s">
        <v>16</v>
      </c>
      <c r="C6" s="63" t="s">
        <v>17</v>
      </c>
      <c r="D6" s="64">
        <v>1E-3</v>
      </c>
      <c r="E6" s="64">
        <v>2E-3</v>
      </c>
      <c r="F6" s="64">
        <v>1E-3</v>
      </c>
      <c r="G6" s="65">
        <f t="shared" ref="G6:G16" si="1">AVERAGE(D6:F6)</f>
        <v>1.3333333333333333E-3</v>
      </c>
      <c r="H6" s="66">
        <f t="shared" ref="H6:H16" si="2">STDEV(B6:F6)</f>
        <v>5.773502691896258E-4</v>
      </c>
      <c r="I6" s="64">
        <f t="shared" ref="I6:I16" si="3">H6*100/G6</f>
        <v>43.301270189221938</v>
      </c>
      <c r="K6" s="2" t="s">
        <v>51</v>
      </c>
      <c r="L6" s="37">
        <v>7.4976580362866318E-4</v>
      </c>
      <c r="M6" s="36" t="s">
        <v>62</v>
      </c>
      <c r="N6" s="37">
        <v>4.6779359535144985E-3</v>
      </c>
      <c r="O6" s="37">
        <v>2.676148067996019E-4</v>
      </c>
      <c r="P6" s="38"/>
      <c r="Q6" s="38"/>
      <c r="R6" s="38"/>
      <c r="S6" s="38"/>
      <c r="T6" s="38"/>
      <c r="U6" s="38"/>
      <c r="V6" s="38"/>
      <c r="W6" s="38"/>
      <c r="Z6" s="2" t="s">
        <v>51</v>
      </c>
      <c r="AA6" s="39" t="str">
        <f t="shared" si="0"/>
        <v>**</v>
      </c>
      <c r="AB6" s="39" t="str">
        <f t="shared" si="0"/>
        <v>NS</v>
      </c>
      <c r="AC6" s="39" t="str">
        <f t="shared" si="0"/>
        <v>**</v>
      </c>
      <c r="AD6" s="39" t="str">
        <f t="shared" si="0"/>
        <v>**</v>
      </c>
      <c r="AE6" s="40" t="str">
        <f t="shared" si="0"/>
        <v>**</v>
      </c>
      <c r="AF6" s="40" t="str">
        <f t="shared" si="0"/>
        <v>**</v>
      </c>
      <c r="AG6" s="40" t="str">
        <f t="shared" si="0"/>
        <v>**</v>
      </c>
      <c r="AH6" s="40" t="str">
        <f t="shared" si="0"/>
        <v>**</v>
      </c>
      <c r="AI6" s="40" t="str">
        <f t="shared" si="0"/>
        <v>**</v>
      </c>
      <c r="AJ6" s="40" t="str">
        <f t="shared" si="0"/>
        <v>**</v>
      </c>
      <c r="AK6" s="40" t="str">
        <f t="shared" si="0"/>
        <v>**</v>
      </c>
      <c r="AL6" s="40" t="str">
        <f t="shared" si="0"/>
        <v>**</v>
      </c>
      <c r="AO6" s="41">
        <v>0.09</v>
      </c>
      <c r="AP6" s="44">
        <v>9.2000000000000012E-2</v>
      </c>
      <c r="AQ6" s="44">
        <v>0.10933333333333334</v>
      </c>
      <c r="AR6" s="44">
        <v>8.8000000000000009E-2</v>
      </c>
    </row>
    <row r="7" spans="2:44" ht="16.2" x14ac:dyDescent="0.3">
      <c r="B7" s="62" t="s">
        <v>18</v>
      </c>
      <c r="C7" s="63" t="s">
        <v>19</v>
      </c>
      <c r="D7" s="64">
        <v>2E-3</v>
      </c>
      <c r="E7" s="64">
        <v>2E-3</v>
      </c>
      <c r="F7" s="64">
        <v>1E-3</v>
      </c>
      <c r="G7" s="65">
        <f t="shared" si="1"/>
        <v>1.6666666666666668E-3</v>
      </c>
      <c r="H7" s="66">
        <f t="shared" si="2"/>
        <v>5.773502691896258E-4</v>
      </c>
      <c r="I7" s="64">
        <f t="shared" si="3"/>
        <v>34.641016151377549</v>
      </c>
      <c r="J7" s="46"/>
      <c r="K7" s="2" t="s">
        <v>52</v>
      </c>
      <c r="L7" s="37">
        <v>3.0618668464166077E-3</v>
      </c>
      <c r="M7" s="37">
        <v>9.355871907028997E-3</v>
      </c>
      <c r="N7" s="36" t="s">
        <v>62</v>
      </c>
      <c r="O7" s="37">
        <v>2.8827428842978955E-3</v>
      </c>
      <c r="P7" s="38"/>
      <c r="Q7" s="38"/>
      <c r="R7" s="38"/>
      <c r="S7" s="38"/>
      <c r="T7" s="38"/>
      <c r="U7" s="38"/>
      <c r="V7" s="38"/>
      <c r="W7" s="38"/>
      <c r="Z7" s="2" t="s">
        <v>52</v>
      </c>
      <c r="AA7" s="39" t="str">
        <f t="shared" si="0"/>
        <v>**</v>
      </c>
      <c r="AB7" s="39" t="str">
        <f t="shared" si="0"/>
        <v>**</v>
      </c>
      <c r="AC7" s="39" t="str">
        <f t="shared" si="0"/>
        <v>NS</v>
      </c>
      <c r="AD7" s="39" t="str">
        <f t="shared" si="0"/>
        <v>**</v>
      </c>
      <c r="AE7" s="40" t="str">
        <f t="shared" si="0"/>
        <v>**</v>
      </c>
      <c r="AF7" s="40" t="str">
        <f t="shared" si="0"/>
        <v>**</v>
      </c>
      <c r="AG7" s="40" t="str">
        <f t="shared" si="0"/>
        <v>**</v>
      </c>
      <c r="AH7" s="40" t="str">
        <f t="shared" si="0"/>
        <v>**</v>
      </c>
      <c r="AI7" s="40" t="str">
        <f t="shared" si="0"/>
        <v>**</v>
      </c>
      <c r="AJ7" s="40" t="str">
        <f t="shared" si="0"/>
        <v>**</v>
      </c>
      <c r="AK7" s="40" t="str">
        <f t="shared" si="0"/>
        <v>**</v>
      </c>
      <c r="AL7" s="40" t="str">
        <f t="shared" si="0"/>
        <v>**</v>
      </c>
    </row>
    <row r="8" spans="2:44" ht="16.2" x14ac:dyDescent="0.3">
      <c r="B8" s="62" t="s">
        <v>24</v>
      </c>
      <c r="C8" s="63" t="s">
        <v>25</v>
      </c>
      <c r="D8" s="64">
        <v>2.5000000000000001E-2</v>
      </c>
      <c r="E8" s="64">
        <v>2.5999999999999999E-2</v>
      </c>
      <c r="F8" s="64">
        <v>2.7E-2</v>
      </c>
      <c r="G8" s="65">
        <f t="shared" si="1"/>
        <v>2.5999999999999999E-2</v>
      </c>
      <c r="H8" s="66">
        <f t="shared" si="2"/>
        <v>9.9999999999999915E-4</v>
      </c>
      <c r="I8" s="66">
        <f t="shared" si="3"/>
        <v>3.8461538461538431</v>
      </c>
      <c r="K8" s="2" t="s">
        <v>53</v>
      </c>
      <c r="L8" s="37">
        <v>5.0342536508373923E-4</v>
      </c>
      <c r="M8" s="37">
        <v>5.352296135992038E-4</v>
      </c>
      <c r="N8" s="37">
        <v>5.7654857685957911E-3</v>
      </c>
      <c r="O8" s="36" t="s">
        <v>62</v>
      </c>
      <c r="P8" s="38"/>
      <c r="Q8" s="38"/>
      <c r="R8" s="38"/>
      <c r="S8" s="38"/>
      <c r="T8" s="38"/>
      <c r="U8" s="38"/>
      <c r="V8" s="38"/>
      <c r="W8" s="38"/>
      <c r="Z8" s="2" t="s">
        <v>53</v>
      </c>
      <c r="AA8" s="39" t="str">
        <f t="shared" si="0"/>
        <v>**</v>
      </c>
      <c r="AB8" s="39" t="str">
        <f t="shared" si="0"/>
        <v>**</v>
      </c>
      <c r="AC8" s="39" t="str">
        <f t="shared" si="0"/>
        <v>**</v>
      </c>
      <c r="AD8" s="39" t="str">
        <f t="shared" si="0"/>
        <v>NS</v>
      </c>
      <c r="AE8" s="40" t="str">
        <f t="shared" si="0"/>
        <v>**</v>
      </c>
      <c r="AF8" s="40" t="str">
        <f t="shared" si="0"/>
        <v>**</v>
      </c>
      <c r="AG8" s="40" t="str">
        <f t="shared" si="0"/>
        <v>**</v>
      </c>
      <c r="AH8" s="40" t="str">
        <f t="shared" si="0"/>
        <v>**</v>
      </c>
      <c r="AI8" s="40" t="str">
        <f t="shared" si="0"/>
        <v>**</v>
      </c>
      <c r="AJ8" s="40" t="str">
        <f t="shared" si="0"/>
        <v>**</v>
      </c>
      <c r="AK8" s="40" t="str">
        <f t="shared" si="0"/>
        <v>**</v>
      </c>
      <c r="AL8" s="40" t="str">
        <f t="shared" si="0"/>
        <v>**</v>
      </c>
    </row>
    <row r="9" spans="2:44" ht="16.2" x14ac:dyDescent="0.3">
      <c r="B9" s="62" t="s">
        <v>27</v>
      </c>
      <c r="C9" s="63" t="s">
        <v>28</v>
      </c>
      <c r="D9" s="64">
        <v>3.3000000000000002E-2</v>
      </c>
      <c r="E9" s="64">
        <v>3.2000000000000001E-2</v>
      </c>
      <c r="F9" s="64">
        <v>3.1E-2</v>
      </c>
      <c r="G9" s="65">
        <f t="shared" si="1"/>
        <v>3.2000000000000001E-2</v>
      </c>
      <c r="H9" s="66">
        <f t="shared" si="2"/>
        <v>1.0000000000000009E-3</v>
      </c>
      <c r="I9" s="66">
        <f t="shared" si="3"/>
        <v>3.1250000000000027</v>
      </c>
      <c r="K9" s="2" t="s">
        <v>54</v>
      </c>
      <c r="L9" s="38"/>
      <c r="M9" s="38"/>
      <c r="N9" s="38"/>
      <c r="O9" s="38"/>
      <c r="P9" s="47" t="s">
        <v>62</v>
      </c>
      <c r="Q9" s="48">
        <v>2.3612752202348383E-4</v>
      </c>
      <c r="R9" s="48">
        <v>5.4423295963996587E-4</v>
      </c>
      <c r="S9" s="48">
        <v>1.0398427277336438E-3</v>
      </c>
      <c r="T9" s="49"/>
      <c r="U9" s="49"/>
      <c r="V9" s="49"/>
      <c r="W9" s="49"/>
      <c r="Z9" s="2" t="s">
        <v>54</v>
      </c>
      <c r="AA9" s="40" t="str">
        <f t="shared" si="0"/>
        <v>**</v>
      </c>
      <c r="AB9" s="40" t="str">
        <f t="shared" si="0"/>
        <v>**</v>
      </c>
      <c r="AC9" s="40" t="str">
        <f t="shared" si="0"/>
        <v>**</v>
      </c>
      <c r="AD9" s="40" t="str">
        <f t="shared" si="0"/>
        <v>**</v>
      </c>
      <c r="AE9" s="50" t="str">
        <f t="shared" si="0"/>
        <v>NS</v>
      </c>
      <c r="AF9" s="50" t="str">
        <f t="shared" si="0"/>
        <v>**</v>
      </c>
      <c r="AG9" s="50" t="str">
        <f t="shared" si="0"/>
        <v>**</v>
      </c>
      <c r="AH9" s="50" t="str">
        <f t="shared" si="0"/>
        <v>**</v>
      </c>
      <c r="AI9" s="51"/>
      <c r="AJ9" s="51"/>
      <c r="AK9" s="51"/>
      <c r="AL9" s="51"/>
    </row>
    <row r="10" spans="2:44" ht="16.2" x14ac:dyDescent="0.3">
      <c r="B10" s="62" t="s">
        <v>30</v>
      </c>
      <c r="C10" s="63" t="s">
        <v>31</v>
      </c>
      <c r="D10" s="64">
        <v>2.5000000000000001E-2</v>
      </c>
      <c r="E10" s="64">
        <v>2.4E-2</v>
      </c>
      <c r="F10" s="64">
        <v>2.3E-2</v>
      </c>
      <c r="G10" s="65">
        <f t="shared" si="1"/>
        <v>2.4000000000000004E-2</v>
      </c>
      <c r="H10" s="66">
        <f t="shared" si="2"/>
        <v>1.0000000000000009E-3</v>
      </c>
      <c r="I10" s="66">
        <f t="shared" si="3"/>
        <v>4.1666666666666696</v>
      </c>
      <c r="K10" s="2" t="s">
        <v>55</v>
      </c>
      <c r="L10" s="38"/>
      <c r="M10" s="38"/>
      <c r="N10" s="38"/>
      <c r="O10" s="38"/>
      <c r="P10" s="48">
        <v>4.7225504404696766E-4</v>
      </c>
      <c r="Q10" s="47" t="s">
        <v>62</v>
      </c>
      <c r="R10" s="48">
        <v>9.3487149405035216E-4</v>
      </c>
      <c r="S10" s="48">
        <v>2.4986096025708497E-3</v>
      </c>
      <c r="T10" s="49"/>
      <c r="U10" s="49"/>
      <c r="V10" s="49"/>
      <c r="W10" s="49"/>
      <c r="Z10" s="2" t="s">
        <v>55</v>
      </c>
      <c r="AA10" s="40" t="str">
        <f t="shared" si="0"/>
        <v>**</v>
      </c>
      <c r="AB10" s="40" t="str">
        <f t="shared" si="0"/>
        <v>**</v>
      </c>
      <c r="AC10" s="40" t="str">
        <f t="shared" si="0"/>
        <v>**</v>
      </c>
      <c r="AD10" s="40" t="str">
        <f t="shared" si="0"/>
        <v>**</v>
      </c>
      <c r="AE10" s="50" t="str">
        <f t="shared" si="0"/>
        <v>**</v>
      </c>
      <c r="AF10" s="50" t="str">
        <f t="shared" si="0"/>
        <v>NS</v>
      </c>
      <c r="AG10" s="50" t="str">
        <f t="shared" si="0"/>
        <v>**</v>
      </c>
      <c r="AH10" s="50" t="str">
        <f t="shared" si="0"/>
        <v>**</v>
      </c>
      <c r="AI10" s="51"/>
      <c r="AJ10" s="51"/>
      <c r="AK10" s="51"/>
      <c r="AL10" s="51"/>
    </row>
    <row r="11" spans="2:44" ht="16.2" x14ac:dyDescent="0.3">
      <c r="B11" s="62" t="s">
        <v>33</v>
      </c>
      <c r="C11" s="63" t="s">
        <v>34</v>
      </c>
      <c r="D11" s="64">
        <v>5.8999999999999997E-2</v>
      </c>
      <c r="E11" s="64">
        <v>6.4000000000000001E-2</v>
      </c>
      <c r="F11" s="64">
        <v>5.3999999999999999E-2</v>
      </c>
      <c r="G11" s="65">
        <f t="shared" si="1"/>
        <v>5.8999999999999997E-2</v>
      </c>
      <c r="H11" s="66">
        <f t="shared" si="2"/>
        <v>5.000000000000001E-3</v>
      </c>
      <c r="I11" s="66">
        <f t="shared" si="3"/>
        <v>8.474576271186443</v>
      </c>
      <c r="K11" s="2" t="s">
        <v>56</v>
      </c>
      <c r="L11" s="38"/>
      <c r="M11" s="38"/>
      <c r="N11" s="38"/>
      <c r="O11" s="38"/>
      <c r="P11" s="48">
        <v>1.0884659192799317E-3</v>
      </c>
      <c r="Q11" s="48">
        <v>1.8697429881007043E-3</v>
      </c>
      <c r="R11" s="47" t="s">
        <v>62</v>
      </c>
      <c r="S11" s="48">
        <v>1.7707103293118226E-2</v>
      </c>
      <c r="T11" s="49"/>
      <c r="U11" s="49"/>
      <c r="V11" s="49"/>
      <c r="W11" s="49"/>
      <c r="Z11" s="2" t="s">
        <v>56</v>
      </c>
      <c r="AA11" s="40" t="str">
        <f t="shared" si="0"/>
        <v>**</v>
      </c>
      <c r="AB11" s="40" t="str">
        <f t="shared" si="0"/>
        <v>**</v>
      </c>
      <c r="AC11" s="40" t="str">
        <f t="shared" si="0"/>
        <v>**</v>
      </c>
      <c r="AD11" s="40" t="str">
        <f t="shared" si="0"/>
        <v>**</v>
      </c>
      <c r="AE11" s="50" t="str">
        <f t="shared" si="0"/>
        <v>**</v>
      </c>
      <c r="AF11" s="50" t="str">
        <f t="shared" si="0"/>
        <v>**</v>
      </c>
      <c r="AG11" s="50" t="str">
        <f t="shared" si="0"/>
        <v>NS</v>
      </c>
      <c r="AH11" s="50" t="str">
        <f t="shared" si="0"/>
        <v>*</v>
      </c>
      <c r="AI11" s="51"/>
      <c r="AJ11" s="51"/>
      <c r="AK11" s="51"/>
      <c r="AL11" s="51"/>
    </row>
    <row r="12" spans="2:44" ht="16.2" x14ac:dyDescent="0.3">
      <c r="B12" s="62" t="s">
        <v>35</v>
      </c>
      <c r="C12" s="63" t="s">
        <v>36</v>
      </c>
      <c r="D12" s="64">
        <v>7.5999999999999998E-2</v>
      </c>
      <c r="E12" s="64">
        <v>7.1999999999999995E-2</v>
      </c>
      <c r="F12" s="64">
        <v>6.8000000000000005E-2</v>
      </c>
      <c r="G12" s="65">
        <f t="shared" si="1"/>
        <v>7.1999999999999995E-2</v>
      </c>
      <c r="H12" s="66">
        <f t="shared" si="2"/>
        <v>3.9999999999999966E-3</v>
      </c>
      <c r="I12" s="66">
        <f t="shared" si="3"/>
        <v>5.5555555555555518</v>
      </c>
      <c r="K12" s="2" t="s">
        <v>57</v>
      </c>
      <c r="L12" s="38"/>
      <c r="M12" s="38"/>
      <c r="N12" s="38"/>
      <c r="O12" s="38"/>
      <c r="P12" s="48">
        <v>2.0796854554672875E-3</v>
      </c>
      <c r="Q12" s="48">
        <v>4.9972192051416994E-3</v>
      </c>
      <c r="R12" s="48">
        <v>3.5414206586236452E-2</v>
      </c>
      <c r="S12" s="47" t="s">
        <v>62</v>
      </c>
      <c r="T12" s="49"/>
      <c r="U12" s="49"/>
      <c r="V12" s="49"/>
      <c r="W12" s="49"/>
      <c r="Z12" s="2" t="s">
        <v>57</v>
      </c>
      <c r="AA12" s="40" t="str">
        <f t="shared" si="0"/>
        <v>**</v>
      </c>
      <c r="AB12" s="40" t="str">
        <f t="shared" si="0"/>
        <v>**</v>
      </c>
      <c r="AC12" s="40" t="str">
        <f t="shared" si="0"/>
        <v>**</v>
      </c>
      <c r="AD12" s="40" t="str">
        <f t="shared" si="0"/>
        <v>**</v>
      </c>
      <c r="AE12" s="50" t="str">
        <f t="shared" si="0"/>
        <v>**</v>
      </c>
      <c r="AF12" s="50" t="str">
        <f t="shared" si="0"/>
        <v>**</v>
      </c>
      <c r="AG12" s="50" t="str">
        <f t="shared" si="0"/>
        <v>*</v>
      </c>
      <c r="AH12" s="50" t="str">
        <f t="shared" si="0"/>
        <v>NS</v>
      </c>
      <c r="AI12" s="51"/>
      <c r="AJ12" s="51"/>
      <c r="AK12" s="51"/>
      <c r="AL12" s="51"/>
    </row>
    <row r="13" spans="2:44" ht="16.2" x14ac:dyDescent="0.3">
      <c r="B13" s="62" t="s">
        <v>37</v>
      </c>
      <c r="C13" s="63" t="s">
        <v>38</v>
      </c>
      <c r="D13" s="64">
        <v>6.8000000000000005E-2</v>
      </c>
      <c r="E13" s="64">
        <v>6.6000000000000003E-2</v>
      </c>
      <c r="F13" s="64">
        <v>7.0000000000000007E-2</v>
      </c>
      <c r="G13" s="65">
        <f t="shared" si="1"/>
        <v>6.8000000000000005E-2</v>
      </c>
      <c r="H13" s="66">
        <f t="shared" si="2"/>
        <v>2.0000000000000018E-3</v>
      </c>
      <c r="I13" s="66">
        <f t="shared" si="3"/>
        <v>2.9411764705882377</v>
      </c>
      <c r="K13" s="2" t="s">
        <v>58</v>
      </c>
      <c r="L13" s="38"/>
      <c r="M13" s="38"/>
      <c r="N13" s="38"/>
      <c r="O13" s="38"/>
      <c r="P13" s="49"/>
      <c r="Q13" s="49"/>
      <c r="R13" s="49"/>
      <c r="S13" s="49"/>
      <c r="T13" s="52" t="s">
        <v>62</v>
      </c>
      <c r="U13" s="53">
        <v>1.1134617663949088E-4</v>
      </c>
      <c r="V13" s="53">
        <v>2.3972042407947625E-4</v>
      </c>
      <c r="W13" s="53">
        <v>1.0995065533208771E-3</v>
      </c>
      <c r="Z13" s="2" t="s">
        <v>58</v>
      </c>
      <c r="AA13" s="40" t="str">
        <f t="shared" si="0"/>
        <v>**</v>
      </c>
      <c r="AB13" s="40" t="str">
        <f t="shared" si="0"/>
        <v>**</v>
      </c>
      <c r="AC13" s="40" t="str">
        <f t="shared" si="0"/>
        <v>**</v>
      </c>
      <c r="AD13" s="40" t="str">
        <f t="shared" si="0"/>
        <v>**</v>
      </c>
      <c r="AE13" s="51"/>
      <c r="AF13" s="51"/>
      <c r="AG13" s="51"/>
      <c r="AH13" s="51"/>
      <c r="AI13" s="54" t="str">
        <f t="shared" ref="AI13:AL16" si="4">IF(T13 &lt; 0.01, "**", IF(T13 &lt; 0.05, "*", "NS"))</f>
        <v>NS</v>
      </c>
      <c r="AJ13" s="54" t="str">
        <f t="shared" si="4"/>
        <v>**</v>
      </c>
      <c r="AK13" s="54" t="str">
        <f t="shared" si="4"/>
        <v>**</v>
      </c>
      <c r="AL13" s="54" t="str">
        <f t="shared" si="4"/>
        <v>**</v>
      </c>
    </row>
    <row r="14" spans="2:44" ht="16.2" x14ac:dyDescent="0.3">
      <c r="B14" s="62" t="s">
        <v>39</v>
      </c>
      <c r="C14" s="63" t="s">
        <v>40</v>
      </c>
      <c r="D14" s="64">
        <v>8.8999999999999996E-2</v>
      </c>
      <c r="E14" s="64">
        <v>9.5000000000000001E-2</v>
      </c>
      <c r="F14" s="64">
        <v>9.1999999999999998E-2</v>
      </c>
      <c r="G14" s="65">
        <f t="shared" si="1"/>
        <v>9.2000000000000012E-2</v>
      </c>
      <c r="H14" s="66">
        <f t="shared" si="2"/>
        <v>3.0000000000000027E-3</v>
      </c>
      <c r="I14" s="66">
        <f t="shared" si="3"/>
        <v>3.2608695652173938</v>
      </c>
      <c r="K14" s="2" t="s">
        <v>59</v>
      </c>
      <c r="L14" s="38"/>
      <c r="M14" s="38"/>
      <c r="N14" s="38"/>
      <c r="O14" s="38"/>
      <c r="P14" s="49"/>
      <c r="Q14" s="49"/>
      <c r="R14" s="49"/>
      <c r="S14" s="49"/>
      <c r="T14" s="53">
        <v>2.2269235327898175E-4</v>
      </c>
      <c r="U14" s="52" t="s">
        <v>62</v>
      </c>
      <c r="V14" s="53">
        <v>6.015298216371451E-4</v>
      </c>
      <c r="W14" s="53">
        <v>1.7405436347012588E-3</v>
      </c>
      <c r="Z14" s="2" t="s">
        <v>59</v>
      </c>
      <c r="AA14" s="40" t="str">
        <f t="shared" si="0"/>
        <v>**</v>
      </c>
      <c r="AB14" s="40" t="str">
        <f t="shared" si="0"/>
        <v>**</v>
      </c>
      <c r="AC14" s="40" t="str">
        <f t="shared" si="0"/>
        <v>**</v>
      </c>
      <c r="AD14" s="40" t="str">
        <f t="shared" si="0"/>
        <v>**</v>
      </c>
      <c r="AE14" s="51"/>
      <c r="AF14" s="51"/>
      <c r="AG14" s="51"/>
      <c r="AH14" s="51"/>
      <c r="AI14" s="54" t="str">
        <f t="shared" si="4"/>
        <v>**</v>
      </c>
      <c r="AJ14" s="54" t="str">
        <f t="shared" si="4"/>
        <v>NS</v>
      </c>
      <c r="AK14" s="54" t="str">
        <f t="shared" si="4"/>
        <v>**</v>
      </c>
      <c r="AL14" s="54" t="str">
        <f t="shared" si="4"/>
        <v>**</v>
      </c>
    </row>
    <row r="15" spans="2:44" ht="16.2" x14ac:dyDescent="0.3">
      <c r="B15" s="62" t="s">
        <v>41</v>
      </c>
      <c r="C15" s="63" t="s">
        <v>42</v>
      </c>
      <c r="D15" s="64">
        <v>0.10100000000000001</v>
      </c>
      <c r="E15" s="64">
        <v>0.109</v>
      </c>
      <c r="F15" s="64">
        <v>0.11799999999999999</v>
      </c>
      <c r="G15" s="65">
        <f t="shared" si="1"/>
        <v>0.10933333333333334</v>
      </c>
      <c r="H15" s="66">
        <f t="shared" si="2"/>
        <v>8.504900548115377E-3</v>
      </c>
      <c r="I15" s="66">
        <f t="shared" si="3"/>
        <v>7.7788724525445518</v>
      </c>
      <c r="K15" s="2" t="s">
        <v>60</v>
      </c>
      <c r="L15" s="38"/>
      <c r="M15" s="38"/>
      <c r="N15" s="38"/>
      <c r="O15" s="38"/>
      <c r="P15" s="49"/>
      <c r="Q15" s="55"/>
      <c r="R15" s="49"/>
      <c r="S15" s="49"/>
      <c r="T15" s="53">
        <v>4.794408481589525E-4</v>
      </c>
      <c r="U15" s="53">
        <v>1.2030596432742902E-3</v>
      </c>
      <c r="V15" s="52" t="s">
        <v>62</v>
      </c>
      <c r="W15" s="53">
        <v>1.549841688849081E-2</v>
      </c>
      <c r="Z15" s="2" t="s">
        <v>60</v>
      </c>
      <c r="AA15" s="40" t="str">
        <f t="shared" si="0"/>
        <v>**</v>
      </c>
      <c r="AB15" s="40" t="str">
        <f t="shared" si="0"/>
        <v>**</v>
      </c>
      <c r="AC15" s="40" t="str">
        <f t="shared" si="0"/>
        <v>**</v>
      </c>
      <c r="AD15" s="40" t="str">
        <f t="shared" si="0"/>
        <v>**</v>
      </c>
      <c r="AE15" s="51"/>
      <c r="AF15" s="51"/>
      <c r="AG15" s="51"/>
      <c r="AH15" s="51"/>
      <c r="AI15" s="54" t="str">
        <f t="shared" si="4"/>
        <v>**</v>
      </c>
      <c r="AJ15" s="54" t="str">
        <f t="shared" si="4"/>
        <v>**</v>
      </c>
      <c r="AK15" s="54" t="str">
        <f t="shared" si="4"/>
        <v>NS</v>
      </c>
      <c r="AL15" s="54" t="str">
        <f t="shared" si="4"/>
        <v>*</v>
      </c>
    </row>
    <row r="16" spans="2:44" ht="16.2" x14ac:dyDescent="0.3">
      <c r="B16" s="62" t="s">
        <v>43</v>
      </c>
      <c r="C16" s="63" t="s">
        <v>44</v>
      </c>
      <c r="D16" s="64">
        <v>9.5000000000000001E-2</v>
      </c>
      <c r="E16" s="64">
        <v>8.1000000000000003E-2</v>
      </c>
      <c r="F16" s="64">
        <v>8.7999999999999995E-2</v>
      </c>
      <c r="G16" s="65">
        <f t="shared" si="1"/>
        <v>8.8000000000000009E-2</v>
      </c>
      <c r="H16" s="66">
        <f t="shared" si="2"/>
        <v>6.9999999999999993E-3</v>
      </c>
      <c r="I16" s="66">
        <f t="shared" si="3"/>
        <v>7.9545454545454533</v>
      </c>
      <c r="K16" s="2" t="s">
        <v>61</v>
      </c>
      <c r="L16" s="38"/>
      <c r="M16" s="38"/>
      <c r="N16" s="38"/>
      <c r="O16" s="38"/>
      <c r="P16" s="49"/>
      <c r="Q16" s="49"/>
      <c r="R16" s="49"/>
      <c r="S16" s="49"/>
      <c r="T16" s="53">
        <v>2.1990131066417541E-3</v>
      </c>
      <c r="U16" s="53">
        <v>3.4810872694025176E-3</v>
      </c>
      <c r="V16" s="53">
        <v>3.0996833776981619E-2</v>
      </c>
      <c r="W16" s="52" t="s">
        <v>62</v>
      </c>
      <c r="Z16" s="2" t="s">
        <v>61</v>
      </c>
      <c r="AA16" s="40" t="str">
        <f t="shared" si="0"/>
        <v>**</v>
      </c>
      <c r="AB16" s="40" t="str">
        <f t="shared" si="0"/>
        <v>**</v>
      </c>
      <c r="AC16" s="40" t="str">
        <f t="shared" si="0"/>
        <v>**</v>
      </c>
      <c r="AD16" s="40" t="str">
        <f t="shared" si="0"/>
        <v>**</v>
      </c>
      <c r="AE16" s="51"/>
      <c r="AF16" s="51"/>
      <c r="AG16" s="51"/>
      <c r="AH16" s="51"/>
      <c r="AI16" s="54" t="str">
        <f t="shared" si="4"/>
        <v>**</v>
      </c>
      <c r="AJ16" s="54" t="str">
        <f t="shared" si="4"/>
        <v>**</v>
      </c>
      <c r="AK16" s="54" t="str">
        <f t="shared" si="4"/>
        <v>*</v>
      </c>
      <c r="AL16" s="54" t="str">
        <f t="shared" si="4"/>
        <v>NS</v>
      </c>
    </row>
    <row r="17" spans="2:44" x14ac:dyDescent="0.3">
      <c r="AO17" s="41" t="s">
        <v>12</v>
      </c>
      <c r="AP17" s="41" t="s">
        <v>26</v>
      </c>
      <c r="AQ17" s="42" t="s">
        <v>29</v>
      </c>
      <c r="AR17" s="42" t="s">
        <v>32</v>
      </c>
    </row>
    <row r="18" spans="2:44" x14ac:dyDescent="0.3">
      <c r="B18" s="3" t="s">
        <v>65</v>
      </c>
      <c r="C18" s="3"/>
      <c r="D18" s="3"/>
      <c r="AO18" s="41">
        <v>0</v>
      </c>
      <c r="AP18" s="44">
        <v>2.6666666666666666E-3</v>
      </c>
      <c r="AQ18" s="44">
        <v>2.3333333333333335E-3</v>
      </c>
      <c r="AR18" s="44">
        <v>2E-3</v>
      </c>
    </row>
    <row r="19" spans="2:44" ht="28.8" x14ac:dyDescent="0.3">
      <c r="B19" s="60" t="s">
        <v>12</v>
      </c>
      <c r="C19" s="60"/>
      <c r="D19" s="4" t="s">
        <v>7</v>
      </c>
      <c r="E19" s="4" t="s">
        <v>10</v>
      </c>
      <c r="F19" s="4" t="s">
        <v>11</v>
      </c>
      <c r="G19" s="61" t="s">
        <v>13</v>
      </c>
      <c r="H19" s="61" t="s">
        <v>8</v>
      </c>
      <c r="I19" s="61" t="s">
        <v>9</v>
      </c>
      <c r="J19" s="6"/>
      <c r="K19" s="2"/>
      <c r="L19" s="32" t="s">
        <v>50</v>
      </c>
      <c r="M19" s="32" t="s">
        <v>51</v>
      </c>
      <c r="N19" s="32" t="s">
        <v>52</v>
      </c>
      <c r="O19" s="32" t="s">
        <v>53</v>
      </c>
      <c r="P19" s="32" t="s">
        <v>54</v>
      </c>
      <c r="Q19" s="32" t="s">
        <v>55</v>
      </c>
      <c r="R19" s="32" t="s">
        <v>56</v>
      </c>
      <c r="S19" s="32" t="s">
        <v>57</v>
      </c>
      <c r="T19" s="32" t="s">
        <v>58</v>
      </c>
      <c r="U19" s="32" t="s">
        <v>59</v>
      </c>
      <c r="V19" s="32" t="s">
        <v>60</v>
      </c>
      <c r="W19" s="32" t="s">
        <v>61</v>
      </c>
      <c r="X19" s="51"/>
      <c r="AA19" s="32" t="s">
        <v>50</v>
      </c>
      <c r="AB19" s="32" t="s">
        <v>51</v>
      </c>
      <c r="AC19" s="32" t="s">
        <v>52</v>
      </c>
      <c r="AD19" s="32" t="s">
        <v>53</v>
      </c>
      <c r="AE19" s="32" t="s">
        <v>54</v>
      </c>
      <c r="AF19" s="32" t="s">
        <v>55</v>
      </c>
      <c r="AG19" s="32" t="s">
        <v>56</v>
      </c>
      <c r="AH19" s="32" t="s">
        <v>57</v>
      </c>
      <c r="AI19" s="32" t="s">
        <v>58</v>
      </c>
      <c r="AJ19" s="32" t="s">
        <v>59</v>
      </c>
      <c r="AK19" s="32" t="s">
        <v>60</v>
      </c>
      <c r="AL19" s="32" t="s">
        <v>61</v>
      </c>
      <c r="AO19" s="41">
        <v>0.03</v>
      </c>
      <c r="AP19" s="44">
        <v>7.3000000000000009E-2</v>
      </c>
      <c r="AQ19" s="44">
        <v>8.2000000000000003E-2</v>
      </c>
      <c r="AR19" s="44">
        <v>6.5000000000000002E-2</v>
      </c>
    </row>
    <row r="20" spans="2:44" ht="16.2" x14ac:dyDescent="0.3">
      <c r="B20" s="62" t="s">
        <v>14</v>
      </c>
      <c r="C20" s="63" t="s">
        <v>15</v>
      </c>
      <c r="D20" s="64">
        <v>3.0000000000000001E-3</v>
      </c>
      <c r="E20" s="64">
        <v>3.0000000000000001E-3</v>
      </c>
      <c r="F20" s="64">
        <v>2E-3</v>
      </c>
      <c r="G20" s="67">
        <f>AVERAGE(D20:F20)</f>
        <v>2.6666666666666666E-3</v>
      </c>
      <c r="H20" s="68">
        <f>STDEV(B20:F20)</f>
        <v>5.773502691896258E-4</v>
      </c>
      <c r="I20" s="68">
        <f>H20*100/G20</f>
        <v>21.650635094610969</v>
      </c>
      <c r="K20" s="2" t="s">
        <v>50</v>
      </c>
      <c r="L20" s="36" t="s">
        <v>62</v>
      </c>
      <c r="M20" s="37">
        <v>6.8366521188887837E-4</v>
      </c>
      <c r="N20" s="37">
        <v>1.2200099514954135E-3</v>
      </c>
      <c r="O20" s="37">
        <v>2.2087994774956922E-4</v>
      </c>
      <c r="P20" s="38"/>
      <c r="Q20" s="38"/>
      <c r="R20" s="38"/>
      <c r="S20" s="38"/>
      <c r="T20" s="38"/>
      <c r="U20" s="38"/>
      <c r="V20" s="38"/>
      <c r="W20" s="38"/>
      <c r="Z20" s="2" t="s">
        <v>50</v>
      </c>
      <c r="AA20" s="39" t="str">
        <f t="shared" ref="AA20:AL31" si="5">IF(L20 &lt; 0.01, "**", IF(L20 &lt; 0.05, "*", "NS"))</f>
        <v>NS</v>
      </c>
      <c r="AB20" s="39" t="str">
        <f t="shared" si="5"/>
        <v>**</v>
      </c>
      <c r="AC20" s="39" t="str">
        <f t="shared" si="5"/>
        <v>**</v>
      </c>
      <c r="AD20" s="39" t="str">
        <f t="shared" si="5"/>
        <v>**</v>
      </c>
      <c r="AE20" s="40" t="str">
        <f t="shared" si="5"/>
        <v>**</v>
      </c>
      <c r="AF20" s="40" t="str">
        <f t="shared" si="5"/>
        <v>**</v>
      </c>
      <c r="AG20" s="40" t="str">
        <f t="shared" si="5"/>
        <v>**</v>
      </c>
      <c r="AH20" s="40" t="str">
        <f t="shared" si="5"/>
        <v>**</v>
      </c>
      <c r="AI20" s="40" t="str">
        <f t="shared" si="5"/>
        <v>**</v>
      </c>
      <c r="AJ20" s="40" t="str">
        <f t="shared" si="5"/>
        <v>**</v>
      </c>
      <c r="AK20" s="40" t="str">
        <f t="shared" si="5"/>
        <v>**</v>
      </c>
      <c r="AL20" s="40" t="str">
        <f t="shared" si="5"/>
        <v>**</v>
      </c>
      <c r="AO20" s="41">
        <v>0.06</v>
      </c>
      <c r="AP20" s="44">
        <v>0.10766666666666667</v>
      </c>
      <c r="AQ20" s="44">
        <v>0.122</v>
      </c>
      <c r="AR20" s="44">
        <v>0.11799999999999999</v>
      </c>
    </row>
    <row r="21" spans="2:44" ht="16.2" x14ac:dyDescent="0.3">
      <c r="B21" s="62" t="s">
        <v>16</v>
      </c>
      <c r="C21" s="63" t="s">
        <v>17</v>
      </c>
      <c r="D21" s="64">
        <v>2E-3</v>
      </c>
      <c r="E21" s="64">
        <v>3.0000000000000001E-3</v>
      </c>
      <c r="F21" s="64">
        <v>2E-3</v>
      </c>
      <c r="G21" s="67">
        <f t="shared" ref="G21:G31" si="6">AVERAGE(D21:F21)</f>
        <v>2.3333333333333335E-3</v>
      </c>
      <c r="H21" s="68">
        <f t="shared" ref="H21:H31" si="7">STDEV(B21:F21)</f>
        <v>5.773502691896258E-4</v>
      </c>
      <c r="I21" s="68">
        <f t="shared" ref="I21:I31" si="8">H21*100/G21</f>
        <v>24.743582965269674</v>
      </c>
      <c r="K21" s="2" t="s">
        <v>51</v>
      </c>
      <c r="L21" s="37">
        <v>1.3673304237777567E-3</v>
      </c>
      <c r="M21" s="36" t="s">
        <v>62</v>
      </c>
      <c r="N21" s="37">
        <v>1.9136515797319391E-2</v>
      </c>
      <c r="O21" s="37">
        <v>4.8686193651157776E-4</v>
      </c>
      <c r="P21" s="38"/>
      <c r="Q21" s="38"/>
      <c r="R21" s="38"/>
      <c r="S21" s="38"/>
      <c r="T21" s="38"/>
      <c r="U21" s="38"/>
      <c r="V21" s="38"/>
      <c r="W21" s="38"/>
      <c r="Z21" s="2" t="s">
        <v>51</v>
      </c>
      <c r="AA21" s="39" t="str">
        <f t="shared" si="5"/>
        <v>**</v>
      </c>
      <c r="AB21" s="39" t="str">
        <f t="shared" si="5"/>
        <v>NS</v>
      </c>
      <c r="AC21" s="39" t="str">
        <f t="shared" si="5"/>
        <v>*</v>
      </c>
      <c r="AD21" s="39" t="str">
        <f t="shared" si="5"/>
        <v>**</v>
      </c>
      <c r="AE21" s="40" t="str">
        <f t="shared" si="5"/>
        <v>**</v>
      </c>
      <c r="AF21" s="40" t="str">
        <f t="shared" si="5"/>
        <v>**</v>
      </c>
      <c r="AG21" s="40" t="str">
        <f t="shared" si="5"/>
        <v>**</v>
      </c>
      <c r="AH21" s="40" t="str">
        <f t="shared" si="5"/>
        <v>**</v>
      </c>
      <c r="AI21" s="40" t="str">
        <f t="shared" si="5"/>
        <v>**</v>
      </c>
      <c r="AJ21" s="40" t="str">
        <f t="shared" si="5"/>
        <v>**</v>
      </c>
      <c r="AK21" s="40" t="str">
        <f t="shared" si="5"/>
        <v>**</v>
      </c>
      <c r="AL21" s="40" t="str">
        <f t="shared" si="5"/>
        <v>**</v>
      </c>
      <c r="AO21" s="41">
        <v>0.09</v>
      </c>
      <c r="AP21" s="44">
        <v>0.18133333333333335</v>
      </c>
      <c r="AQ21" s="44">
        <v>0.19299999999999998</v>
      </c>
      <c r="AR21" s="44">
        <v>0.17100000000000001</v>
      </c>
    </row>
    <row r="22" spans="2:44" ht="16.2" x14ac:dyDescent="0.3">
      <c r="B22" s="62" t="s">
        <v>18</v>
      </c>
      <c r="C22" s="63" t="s">
        <v>19</v>
      </c>
      <c r="D22" s="64">
        <v>2E-3</v>
      </c>
      <c r="E22" s="64">
        <v>2E-3</v>
      </c>
      <c r="F22" s="64">
        <v>2E-3</v>
      </c>
      <c r="G22" s="67">
        <f t="shared" si="6"/>
        <v>2E-3</v>
      </c>
      <c r="H22" s="68">
        <f t="shared" si="7"/>
        <v>0</v>
      </c>
      <c r="I22" s="68">
        <f t="shared" si="8"/>
        <v>0</v>
      </c>
      <c r="J22" s="46"/>
      <c r="K22" s="2" t="s">
        <v>52</v>
      </c>
      <c r="L22" s="37">
        <v>2.4400199029908269E-3</v>
      </c>
      <c r="M22" s="37">
        <v>3.8273031594638782E-2</v>
      </c>
      <c r="N22" s="36" t="s">
        <v>62</v>
      </c>
      <c r="O22" s="37">
        <v>2.1158518620925369E-3</v>
      </c>
      <c r="P22" s="38"/>
      <c r="Q22" s="38"/>
      <c r="R22" s="38"/>
      <c r="S22" s="38"/>
      <c r="T22" s="38"/>
      <c r="U22" s="38"/>
      <c r="V22" s="38"/>
      <c r="W22" s="38"/>
      <c r="Z22" s="2" t="s">
        <v>52</v>
      </c>
      <c r="AA22" s="39" t="str">
        <f t="shared" si="5"/>
        <v>**</v>
      </c>
      <c r="AB22" s="39" t="str">
        <f t="shared" si="5"/>
        <v>*</v>
      </c>
      <c r="AC22" s="39" t="str">
        <f t="shared" si="5"/>
        <v>NS</v>
      </c>
      <c r="AD22" s="39" t="str">
        <f t="shared" si="5"/>
        <v>**</v>
      </c>
      <c r="AE22" s="40" t="str">
        <f t="shared" si="5"/>
        <v>**</v>
      </c>
      <c r="AF22" s="40" t="str">
        <f t="shared" si="5"/>
        <v>**</v>
      </c>
      <c r="AG22" s="40" t="str">
        <f t="shared" si="5"/>
        <v>**</v>
      </c>
      <c r="AH22" s="40" t="str">
        <f t="shared" si="5"/>
        <v>**</v>
      </c>
      <c r="AI22" s="40" t="str">
        <f t="shared" si="5"/>
        <v>**</v>
      </c>
      <c r="AJ22" s="40" t="str">
        <f t="shared" si="5"/>
        <v>**</v>
      </c>
      <c r="AK22" s="40" t="str">
        <f t="shared" si="5"/>
        <v>**</v>
      </c>
      <c r="AL22" s="40" t="str">
        <f t="shared" si="5"/>
        <v>**</v>
      </c>
    </row>
    <row r="23" spans="2:44" ht="16.2" x14ac:dyDescent="0.3">
      <c r="B23" s="62" t="s">
        <v>24</v>
      </c>
      <c r="C23" s="63" t="s">
        <v>25</v>
      </c>
      <c r="D23" s="64">
        <v>6.9000000000000006E-2</v>
      </c>
      <c r="E23" s="64">
        <v>7.2999999999999995E-2</v>
      </c>
      <c r="F23" s="64">
        <v>7.6999999999999999E-2</v>
      </c>
      <c r="G23" s="67">
        <f t="shared" si="6"/>
        <v>7.3000000000000009E-2</v>
      </c>
      <c r="H23" s="68">
        <f t="shared" si="7"/>
        <v>3.9999999999999966E-3</v>
      </c>
      <c r="I23" s="68">
        <f t="shared" si="8"/>
        <v>5.4794520547945158</v>
      </c>
      <c r="K23" s="2" t="s">
        <v>53</v>
      </c>
      <c r="L23" s="37">
        <v>4.4175989549913845E-4</v>
      </c>
      <c r="M23" s="37">
        <v>9.7372387302315552E-4</v>
      </c>
      <c r="N23" s="37">
        <v>4.2317037241850737E-3</v>
      </c>
      <c r="O23" s="36" t="s">
        <v>62</v>
      </c>
      <c r="P23" s="38"/>
      <c r="Q23" s="38"/>
      <c r="R23" s="38"/>
      <c r="S23" s="38"/>
      <c r="T23" s="38"/>
      <c r="U23" s="38"/>
      <c r="V23" s="38"/>
      <c r="W23" s="38"/>
      <c r="Z23" s="2" t="s">
        <v>53</v>
      </c>
      <c r="AA23" s="39" t="str">
        <f t="shared" si="5"/>
        <v>**</v>
      </c>
      <c r="AB23" s="39" t="str">
        <f t="shared" si="5"/>
        <v>**</v>
      </c>
      <c r="AC23" s="39" t="str">
        <f t="shared" si="5"/>
        <v>**</v>
      </c>
      <c r="AD23" s="39" t="str">
        <f t="shared" si="5"/>
        <v>NS</v>
      </c>
      <c r="AE23" s="40" t="str">
        <f t="shared" si="5"/>
        <v>**</v>
      </c>
      <c r="AF23" s="40" t="str">
        <f t="shared" si="5"/>
        <v>**</v>
      </c>
      <c r="AG23" s="40" t="str">
        <f t="shared" si="5"/>
        <v>**</v>
      </c>
      <c r="AH23" s="40" t="str">
        <f t="shared" si="5"/>
        <v>**</v>
      </c>
      <c r="AI23" s="40" t="str">
        <f t="shared" si="5"/>
        <v>**</v>
      </c>
      <c r="AJ23" s="40" t="str">
        <f t="shared" si="5"/>
        <v>**</v>
      </c>
      <c r="AK23" s="40" t="str">
        <f t="shared" si="5"/>
        <v>**</v>
      </c>
      <c r="AL23" s="40" t="str">
        <f t="shared" si="5"/>
        <v>**</v>
      </c>
    </row>
    <row r="24" spans="2:44" ht="16.2" x14ac:dyDescent="0.3">
      <c r="B24" s="62" t="s">
        <v>27</v>
      </c>
      <c r="C24" s="63" t="s">
        <v>28</v>
      </c>
      <c r="D24" s="64">
        <v>8.4000000000000005E-2</v>
      </c>
      <c r="E24" s="64">
        <v>8.2000000000000003E-2</v>
      </c>
      <c r="F24" s="64">
        <v>0.08</v>
      </c>
      <c r="G24" s="67">
        <f t="shared" si="6"/>
        <v>8.2000000000000003E-2</v>
      </c>
      <c r="H24" s="68">
        <f t="shared" si="7"/>
        <v>2.0000000000000018E-3</v>
      </c>
      <c r="I24" s="68">
        <f t="shared" si="8"/>
        <v>2.4390243902439046</v>
      </c>
      <c r="K24" s="2" t="s">
        <v>54</v>
      </c>
      <c r="L24" s="38"/>
      <c r="M24" s="38"/>
      <c r="N24" s="38"/>
      <c r="O24" s="38"/>
      <c r="P24" s="47" t="s">
        <v>62</v>
      </c>
      <c r="Q24" s="48">
        <v>1.137546938532363E-4</v>
      </c>
      <c r="R24" s="48">
        <v>5.7318593933574908E-4</v>
      </c>
      <c r="S24" s="48">
        <v>1.0298672108341273E-3</v>
      </c>
      <c r="T24" s="49"/>
      <c r="U24" s="49"/>
      <c r="V24" s="49"/>
      <c r="W24" s="49"/>
      <c r="Z24" s="2" t="s">
        <v>54</v>
      </c>
      <c r="AA24" s="40" t="str">
        <f t="shared" si="5"/>
        <v>**</v>
      </c>
      <c r="AB24" s="40" t="str">
        <f t="shared" si="5"/>
        <v>**</v>
      </c>
      <c r="AC24" s="40" t="str">
        <f t="shared" si="5"/>
        <v>**</v>
      </c>
      <c r="AD24" s="40" t="str">
        <f t="shared" si="5"/>
        <v>**</v>
      </c>
      <c r="AE24" s="50" t="str">
        <f t="shared" si="5"/>
        <v>NS</v>
      </c>
      <c r="AF24" s="50" t="str">
        <f t="shared" si="5"/>
        <v>**</v>
      </c>
      <c r="AG24" s="50" t="str">
        <f t="shared" si="5"/>
        <v>**</v>
      </c>
      <c r="AH24" s="50" t="str">
        <f t="shared" si="5"/>
        <v>**</v>
      </c>
      <c r="AI24" s="51"/>
      <c r="AJ24" s="51"/>
      <c r="AK24" s="51"/>
      <c r="AL24" s="51"/>
    </row>
    <row r="25" spans="2:44" ht="16.2" x14ac:dyDescent="0.3">
      <c r="B25" s="62" t="s">
        <v>30</v>
      </c>
      <c r="C25" s="63" t="s">
        <v>31</v>
      </c>
      <c r="D25" s="64">
        <v>6.8000000000000005E-2</v>
      </c>
      <c r="E25" s="64">
        <v>6.5000000000000002E-2</v>
      </c>
      <c r="F25" s="64">
        <v>6.2E-2</v>
      </c>
      <c r="G25" s="67">
        <f t="shared" si="6"/>
        <v>6.5000000000000002E-2</v>
      </c>
      <c r="H25" s="68">
        <f t="shared" si="7"/>
        <v>3.0000000000000027E-3</v>
      </c>
      <c r="I25" s="68">
        <f t="shared" si="8"/>
        <v>4.6153846153846194</v>
      </c>
      <c r="K25" s="2" t="s">
        <v>55</v>
      </c>
      <c r="L25" s="38"/>
      <c r="M25" s="38"/>
      <c r="N25" s="38"/>
      <c r="O25" s="38"/>
      <c r="P25" s="48">
        <v>2.2750938770647259E-4</v>
      </c>
      <c r="Q25" s="47" t="s">
        <v>62</v>
      </c>
      <c r="R25" s="48">
        <v>2.583996626193027E-3</v>
      </c>
      <c r="S25" s="48">
        <v>3.8640558845932688E-3</v>
      </c>
      <c r="T25" s="49"/>
      <c r="U25" s="49"/>
      <c r="V25" s="49"/>
      <c r="W25" s="49"/>
      <c r="Z25" s="2" t="s">
        <v>55</v>
      </c>
      <c r="AA25" s="40" t="str">
        <f t="shared" si="5"/>
        <v>**</v>
      </c>
      <c r="AB25" s="40" t="str">
        <f t="shared" si="5"/>
        <v>**</v>
      </c>
      <c r="AC25" s="40" t="str">
        <f t="shared" si="5"/>
        <v>**</v>
      </c>
      <c r="AD25" s="40" t="str">
        <f t="shared" si="5"/>
        <v>**</v>
      </c>
      <c r="AE25" s="50" t="str">
        <f t="shared" si="5"/>
        <v>**</v>
      </c>
      <c r="AF25" s="50" t="str">
        <f t="shared" si="5"/>
        <v>NS</v>
      </c>
      <c r="AG25" s="50" t="str">
        <f t="shared" si="5"/>
        <v>**</v>
      </c>
      <c r="AH25" s="50" t="str">
        <f t="shared" si="5"/>
        <v>**</v>
      </c>
      <c r="AI25" s="51"/>
      <c r="AJ25" s="51"/>
      <c r="AK25" s="51"/>
      <c r="AL25" s="51"/>
    </row>
    <row r="26" spans="2:44" ht="16.2" x14ac:dyDescent="0.3">
      <c r="B26" s="62" t="s">
        <v>33</v>
      </c>
      <c r="C26" s="63" t="s">
        <v>34</v>
      </c>
      <c r="D26" s="64">
        <v>0.108</v>
      </c>
      <c r="E26" s="64">
        <v>0.11700000000000001</v>
      </c>
      <c r="F26" s="64">
        <v>9.8000000000000004E-2</v>
      </c>
      <c r="G26" s="67">
        <f t="shared" si="6"/>
        <v>0.10766666666666667</v>
      </c>
      <c r="H26" s="68">
        <f t="shared" si="7"/>
        <v>9.5043849529221694E-3</v>
      </c>
      <c r="I26" s="68">
        <f t="shared" si="8"/>
        <v>8.8276021234571225</v>
      </c>
      <c r="K26" s="2" t="s">
        <v>56</v>
      </c>
      <c r="L26" s="38"/>
      <c r="M26" s="38"/>
      <c r="N26" s="38"/>
      <c r="O26" s="38"/>
      <c r="P26" s="48">
        <v>1.1463718786714982E-3</v>
      </c>
      <c r="Q26" s="48">
        <v>5.167993252386054E-3</v>
      </c>
      <c r="R26" s="47" t="s">
        <v>62</v>
      </c>
      <c r="S26" s="48">
        <v>1.5272718999519362E-2</v>
      </c>
      <c r="T26" s="49"/>
      <c r="U26" s="49"/>
      <c r="V26" s="49"/>
      <c r="W26" s="49"/>
      <c r="Z26" s="2" t="s">
        <v>56</v>
      </c>
      <c r="AA26" s="40" t="str">
        <f t="shared" si="5"/>
        <v>**</v>
      </c>
      <c r="AB26" s="40" t="str">
        <f t="shared" si="5"/>
        <v>**</v>
      </c>
      <c r="AC26" s="40" t="str">
        <f t="shared" si="5"/>
        <v>**</v>
      </c>
      <c r="AD26" s="40" t="str">
        <f t="shared" si="5"/>
        <v>**</v>
      </c>
      <c r="AE26" s="50" t="str">
        <f t="shared" si="5"/>
        <v>**</v>
      </c>
      <c r="AF26" s="50" t="str">
        <f t="shared" si="5"/>
        <v>**</v>
      </c>
      <c r="AG26" s="50" t="str">
        <f t="shared" si="5"/>
        <v>NS</v>
      </c>
      <c r="AH26" s="50" t="str">
        <f t="shared" si="5"/>
        <v>*</v>
      </c>
      <c r="AI26" s="51"/>
      <c r="AJ26" s="51"/>
      <c r="AK26" s="51"/>
      <c r="AL26" s="51"/>
    </row>
    <row r="27" spans="2:44" ht="16.2" x14ac:dyDescent="0.3">
      <c r="B27" s="62" t="s">
        <v>35</v>
      </c>
      <c r="C27" s="63" t="s">
        <v>36</v>
      </c>
      <c r="D27" s="64">
        <v>0.129</v>
      </c>
      <c r="E27" s="64">
        <v>0.122</v>
      </c>
      <c r="F27" s="64">
        <v>0.115</v>
      </c>
      <c r="G27" s="67">
        <f t="shared" si="6"/>
        <v>0.122</v>
      </c>
      <c r="H27" s="68">
        <f t="shared" si="7"/>
        <v>6.9999999999999993E-3</v>
      </c>
      <c r="I27" s="68">
        <f t="shared" si="8"/>
        <v>5.7377049180327866</v>
      </c>
      <c r="K27" s="2" t="s">
        <v>57</v>
      </c>
      <c r="L27" s="38"/>
      <c r="M27" s="38"/>
      <c r="N27" s="38"/>
      <c r="O27" s="38"/>
      <c r="P27" s="48">
        <v>2.0597344216682547E-3</v>
      </c>
      <c r="Q27" s="48">
        <v>7.7281117691865376E-3</v>
      </c>
      <c r="R27" s="48">
        <v>3.0545437999038725E-2</v>
      </c>
      <c r="S27" s="47" t="s">
        <v>62</v>
      </c>
      <c r="T27" s="49"/>
      <c r="U27" s="49"/>
      <c r="V27" s="49"/>
      <c r="W27" s="49"/>
      <c r="Z27" s="2" t="s">
        <v>57</v>
      </c>
      <c r="AA27" s="40" t="str">
        <f t="shared" si="5"/>
        <v>**</v>
      </c>
      <c r="AB27" s="40" t="str">
        <f t="shared" si="5"/>
        <v>**</v>
      </c>
      <c r="AC27" s="40" t="str">
        <f t="shared" si="5"/>
        <v>**</v>
      </c>
      <c r="AD27" s="40" t="str">
        <f t="shared" si="5"/>
        <v>**</v>
      </c>
      <c r="AE27" s="50" t="str">
        <f t="shared" si="5"/>
        <v>**</v>
      </c>
      <c r="AF27" s="50" t="str">
        <f t="shared" si="5"/>
        <v>**</v>
      </c>
      <c r="AG27" s="50" t="str">
        <f t="shared" si="5"/>
        <v>*</v>
      </c>
      <c r="AH27" s="50" t="str">
        <f t="shared" si="5"/>
        <v>NS</v>
      </c>
      <c r="AI27" s="51"/>
      <c r="AJ27" s="51"/>
      <c r="AK27" s="51"/>
      <c r="AL27" s="51"/>
    </row>
    <row r="28" spans="2:44" ht="16.2" x14ac:dyDescent="0.3">
      <c r="B28" s="62" t="s">
        <v>37</v>
      </c>
      <c r="C28" s="63" t="s">
        <v>38</v>
      </c>
      <c r="D28" s="64">
        <v>0.11799999999999999</v>
      </c>
      <c r="E28" s="64">
        <v>0.115</v>
      </c>
      <c r="F28" s="64">
        <v>0.121</v>
      </c>
      <c r="G28" s="67">
        <f t="shared" si="6"/>
        <v>0.11799999999999999</v>
      </c>
      <c r="H28" s="68">
        <f t="shared" si="7"/>
        <v>2.9999999999999957E-3</v>
      </c>
      <c r="I28" s="68">
        <f t="shared" si="8"/>
        <v>2.542372881355929</v>
      </c>
      <c r="K28" s="2" t="s">
        <v>58</v>
      </c>
      <c r="L28" s="38"/>
      <c r="M28" s="38"/>
      <c r="N28" s="38"/>
      <c r="O28" s="38"/>
      <c r="P28" s="49"/>
      <c r="Q28" s="49"/>
      <c r="R28" s="49"/>
      <c r="S28" s="49"/>
      <c r="T28" s="52" t="s">
        <v>62</v>
      </c>
      <c r="U28" s="53">
        <v>3.7750099756921724E-4</v>
      </c>
      <c r="V28" s="53">
        <v>1.1143716939413722E-4</v>
      </c>
      <c r="W28" s="53">
        <v>1.1398412071904752E-3</v>
      </c>
      <c r="Z28" s="2" t="s">
        <v>58</v>
      </c>
      <c r="AA28" s="40" t="str">
        <f t="shared" si="5"/>
        <v>**</v>
      </c>
      <c r="AB28" s="40" t="str">
        <f t="shared" si="5"/>
        <v>**</v>
      </c>
      <c r="AC28" s="40" t="str">
        <f t="shared" si="5"/>
        <v>**</v>
      </c>
      <c r="AD28" s="40" t="str">
        <f t="shared" si="5"/>
        <v>**</v>
      </c>
      <c r="AE28" s="51"/>
      <c r="AF28" s="51"/>
      <c r="AG28" s="51"/>
      <c r="AH28" s="51"/>
      <c r="AI28" s="54" t="str">
        <f t="shared" ref="AI28:AL31" si="9">IF(T28 &lt; 0.01, "**", IF(T28 &lt; 0.05, "*", "NS"))</f>
        <v>NS</v>
      </c>
      <c r="AJ28" s="54" t="str">
        <f t="shared" si="9"/>
        <v>**</v>
      </c>
      <c r="AK28" s="54" t="str">
        <f t="shared" si="9"/>
        <v>**</v>
      </c>
      <c r="AL28" s="54" t="str">
        <f t="shared" si="9"/>
        <v>**</v>
      </c>
    </row>
    <row r="29" spans="2:44" ht="16.2" x14ac:dyDescent="0.3">
      <c r="B29" s="62" t="s">
        <v>39</v>
      </c>
      <c r="C29" s="63" t="s">
        <v>40</v>
      </c>
      <c r="D29" s="64">
        <v>0.17499999999999999</v>
      </c>
      <c r="E29" s="64">
        <v>0.188</v>
      </c>
      <c r="F29" s="64">
        <v>0.18099999999999999</v>
      </c>
      <c r="G29" s="67">
        <f t="shared" si="6"/>
        <v>0.18133333333333335</v>
      </c>
      <c r="H29" s="68">
        <f t="shared" si="7"/>
        <v>6.5064070986477181E-3</v>
      </c>
      <c r="I29" s="68">
        <f t="shared" si="8"/>
        <v>3.5880921499895502</v>
      </c>
      <c r="K29" s="2" t="s">
        <v>59</v>
      </c>
      <c r="L29" s="38"/>
      <c r="M29" s="38"/>
      <c r="N29" s="38"/>
      <c r="O29" s="38"/>
      <c r="P29" s="49"/>
      <c r="Q29" s="49"/>
      <c r="R29" s="49"/>
      <c r="S29" s="49"/>
      <c r="T29" s="53">
        <v>7.5500199513843448E-4</v>
      </c>
      <c r="U29" s="52" t="s">
        <v>62</v>
      </c>
      <c r="V29" s="53">
        <v>1.5943353257180856E-3</v>
      </c>
      <c r="W29" s="53">
        <v>2.400426205337312E-3</v>
      </c>
      <c r="Z29" s="2" t="s">
        <v>59</v>
      </c>
      <c r="AA29" s="40" t="str">
        <f t="shared" si="5"/>
        <v>**</v>
      </c>
      <c r="AB29" s="40" t="str">
        <f t="shared" si="5"/>
        <v>**</v>
      </c>
      <c r="AC29" s="40" t="str">
        <f t="shared" si="5"/>
        <v>**</v>
      </c>
      <c r="AD29" s="40" t="str">
        <f t="shared" si="5"/>
        <v>**</v>
      </c>
      <c r="AE29" s="51"/>
      <c r="AF29" s="51"/>
      <c r="AG29" s="51"/>
      <c r="AH29" s="51"/>
      <c r="AI29" s="54" t="str">
        <f t="shared" si="9"/>
        <v>**</v>
      </c>
      <c r="AJ29" s="54" t="str">
        <f t="shared" si="9"/>
        <v>NS</v>
      </c>
      <c r="AK29" s="54" t="str">
        <f t="shared" si="9"/>
        <v>**</v>
      </c>
      <c r="AL29" s="54" t="str">
        <f t="shared" si="9"/>
        <v>**</v>
      </c>
    </row>
    <row r="30" spans="2:44" ht="16.2" x14ac:dyDescent="0.3">
      <c r="B30" s="62" t="s">
        <v>41</v>
      </c>
      <c r="C30" s="63" t="s">
        <v>42</v>
      </c>
      <c r="D30" s="64">
        <v>0.17799999999999999</v>
      </c>
      <c r="E30" s="64">
        <v>0.193</v>
      </c>
      <c r="F30" s="64">
        <v>0.20799999999999999</v>
      </c>
      <c r="G30" s="67">
        <f t="shared" si="6"/>
        <v>0.19299999999999998</v>
      </c>
      <c r="H30" s="68">
        <f t="shared" si="7"/>
        <v>1.4999999999999999E-2</v>
      </c>
      <c r="I30" s="68">
        <f t="shared" si="8"/>
        <v>7.772020725388602</v>
      </c>
      <c r="K30" s="2" t="s">
        <v>60</v>
      </c>
      <c r="L30" s="38"/>
      <c r="M30" s="38"/>
      <c r="N30" s="38"/>
      <c r="O30" s="38"/>
      <c r="P30" s="49"/>
      <c r="Q30" s="55"/>
      <c r="R30" s="49"/>
      <c r="S30" s="49"/>
      <c r="T30" s="53">
        <v>2.2287433878827445E-4</v>
      </c>
      <c r="U30" s="53">
        <v>3.1886706514361713E-3</v>
      </c>
      <c r="V30" s="52" t="s">
        <v>62</v>
      </c>
      <c r="W30" s="53">
        <v>9.3994428656103014E-3</v>
      </c>
      <c r="Z30" s="2" t="s">
        <v>60</v>
      </c>
      <c r="AA30" s="40" t="str">
        <f t="shared" si="5"/>
        <v>**</v>
      </c>
      <c r="AB30" s="40" t="str">
        <f t="shared" si="5"/>
        <v>**</v>
      </c>
      <c r="AC30" s="40" t="str">
        <f t="shared" si="5"/>
        <v>**</v>
      </c>
      <c r="AD30" s="40" t="str">
        <f t="shared" si="5"/>
        <v>**</v>
      </c>
      <c r="AE30" s="51"/>
      <c r="AF30" s="51"/>
      <c r="AG30" s="51"/>
      <c r="AH30" s="51"/>
      <c r="AI30" s="54" t="str">
        <f t="shared" si="9"/>
        <v>**</v>
      </c>
      <c r="AJ30" s="54" t="str">
        <f t="shared" si="9"/>
        <v>**</v>
      </c>
      <c r="AK30" s="54" t="str">
        <f t="shared" si="9"/>
        <v>NS</v>
      </c>
      <c r="AL30" s="54" t="str">
        <f t="shared" si="9"/>
        <v>**</v>
      </c>
    </row>
    <row r="31" spans="2:44" ht="16.2" x14ac:dyDescent="0.3">
      <c r="B31" s="62" t="s">
        <v>43</v>
      </c>
      <c r="C31" s="63" t="s">
        <v>44</v>
      </c>
      <c r="D31" s="64">
        <v>0.185</v>
      </c>
      <c r="E31" s="64">
        <v>0.157</v>
      </c>
      <c r="F31" s="64">
        <v>0.17100000000000001</v>
      </c>
      <c r="G31" s="67">
        <f t="shared" si="6"/>
        <v>0.17100000000000001</v>
      </c>
      <c r="H31" s="68">
        <f t="shared" si="7"/>
        <v>1.3999999999999999E-2</v>
      </c>
      <c r="I31" s="68">
        <f t="shared" si="8"/>
        <v>8.1871345029239748</v>
      </c>
      <c r="K31" s="2" t="s">
        <v>61</v>
      </c>
      <c r="L31" s="38"/>
      <c r="M31" s="38"/>
      <c r="N31" s="38"/>
      <c r="O31" s="38"/>
      <c r="P31" s="49"/>
      <c r="Q31" s="49"/>
      <c r="R31" s="49"/>
      <c r="S31" s="49"/>
      <c r="T31" s="53">
        <v>2.2796824143809504E-3</v>
      </c>
      <c r="U31" s="53">
        <v>4.8008524106746241E-3</v>
      </c>
      <c r="V31" s="53">
        <v>1.8798885731220603E-2</v>
      </c>
      <c r="W31" s="52" t="s">
        <v>62</v>
      </c>
      <c r="Z31" s="2" t="s">
        <v>61</v>
      </c>
      <c r="AA31" s="40" t="str">
        <f t="shared" si="5"/>
        <v>**</v>
      </c>
      <c r="AB31" s="40" t="str">
        <f t="shared" si="5"/>
        <v>**</v>
      </c>
      <c r="AC31" s="40" t="str">
        <f t="shared" si="5"/>
        <v>**</v>
      </c>
      <c r="AD31" s="40" t="str">
        <f t="shared" si="5"/>
        <v>**</v>
      </c>
      <c r="AE31" s="51"/>
      <c r="AF31" s="51"/>
      <c r="AG31" s="51"/>
      <c r="AH31" s="51"/>
      <c r="AI31" s="54" t="str">
        <f t="shared" si="9"/>
        <v>**</v>
      </c>
      <c r="AJ31" s="54" t="str">
        <f t="shared" si="9"/>
        <v>**</v>
      </c>
      <c r="AK31" s="54" t="str">
        <f t="shared" si="9"/>
        <v>*</v>
      </c>
      <c r="AL31" s="54" t="str">
        <f t="shared" si="9"/>
        <v>NS</v>
      </c>
    </row>
  </sheetData>
  <mergeCells count="6">
    <mergeCell ref="B3:D3"/>
    <mergeCell ref="B4:C4"/>
    <mergeCell ref="B18:D18"/>
    <mergeCell ref="B19:C19"/>
    <mergeCell ref="L3:W3"/>
    <mergeCell ref="B2:D2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7F708D-B9A7-4000-B4AC-813758DE5E0F}">
  <dimension ref="A3:M45"/>
  <sheetViews>
    <sheetView workbookViewId="0">
      <selection activeCell="Q23" sqref="Q23"/>
    </sheetView>
  </sheetViews>
  <sheetFormatPr defaultRowHeight="14.4" x14ac:dyDescent="0.3"/>
  <cols>
    <col min="4" max="4" width="10.44140625" customWidth="1"/>
  </cols>
  <sheetData>
    <row r="3" spans="2:13" x14ac:dyDescent="0.3">
      <c r="C3" s="1" t="s">
        <v>0</v>
      </c>
      <c r="D3" s="1"/>
      <c r="E3" s="1"/>
      <c r="F3" s="1"/>
      <c r="G3" s="1"/>
      <c r="H3" s="1"/>
      <c r="I3" s="1"/>
      <c r="J3" s="1"/>
      <c r="K3" s="1"/>
      <c r="L3" s="1"/>
      <c r="M3" s="1"/>
    </row>
    <row r="4" spans="2:13" x14ac:dyDescent="0.3">
      <c r="C4" s="88" t="s">
        <v>91</v>
      </c>
      <c r="D4" s="88"/>
      <c r="E4" s="88"/>
      <c r="F4" s="88"/>
      <c r="G4" s="88"/>
      <c r="H4" s="89"/>
      <c r="I4" s="88" t="s">
        <v>90</v>
      </c>
      <c r="J4" s="88"/>
      <c r="K4" s="88"/>
      <c r="L4" s="88"/>
      <c r="M4" s="88"/>
    </row>
    <row r="5" spans="2:13" x14ac:dyDescent="0.3">
      <c r="C5" s="41" t="s">
        <v>12</v>
      </c>
      <c r="D5" s="41" t="s">
        <v>79</v>
      </c>
      <c r="E5" s="42" t="s">
        <v>78</v>
      </c>
      <c r="F5" s="42" t="s">
        <v>77</v>
      </c>
      <c r="G5" s="42" t="s">
        <v>13</v>
      </c>
      <c r="H5" s="27"/>
      <c r="I5" s="41" t="s">
        <v>12</v>
      </c>
      <c r="J5" s="41" t="s">
        <v>79</v>
      </c>
      <c r="K5" s="42" t="s">
        <v>78</v>
      </c>
      <c r="L5" s="42" t="s">
        <v>77</v>
      </c>
      <c r="M5" s="42" t="s">
        <v>13</v>
      </c>
    </row>
    <row r="6" spans="2:13" x14ac:dyDescent="0.3">
      <c r="B6">
        <v>8.9999999999999993E-3</v>
      </c>
      <c r="C6" s="41" t="s">
        <v>2</v>
      </c>
      <c r="D6" s="44">
        <v>1.6666666666666668E-3</v>
      </c>
      <c r="E6" s="44">
        <v>1.3333333333333333E-3</v>
      </c>
      <c r="F6" s="44">
        <v>1.6666666666666668E-3</v>
      </c>
      <c r="G6" s="44">
        <v>1.5555555555555557E-3</v>
      </c>
      <c r="H6" s="27"/>
      <c r="I6" s="41" t="s">
        <v>2</v>
      </c>
      <c r="J6" s="44">
        <v>2.6666666666666666E-3</v>
      </c>
      <c r="K6" s="44">
        <v>2.3333333333333335E-3</v>
      </c>
      <c r="L6" s="44">
        <v>2E-3</v>
      </c>
      <c r="M6" s="44">
        <v>2.3333333333333335E-3</v>
      </c>
    </row>
    <row r="7" spans="2:13" x14ac:dyDescent="0.3">
      <c r="B7">
        <v>0.03</v>
      </c>
      <c r="C7" s="41" t="s">
        <v>3</v>
      </c>
      <c r="D7" s="44">
        <v>2.5999999999999999E-2</v>
      </c>
      <c r="E7" s="44">
        <v>3.2000000000000001E-2</v>
      </c>
      <c r="F7" s="44">
        <v>2.4000000000000004E-2</v>
      </c>
      <c r="G7" s="44">
        <v>2.7333333333333334E-2</v>
      </c>
      <c r="H7" s="27"/>
      <c r="I7" s="41" t="s">
        <v>3</v>
      </c>
      <c r="J7" s="44">
        <v>7.3000000000000009E-2</v>
      </c>
      <c r="K7" s="44">
        <v>8.2000000000000003E-2</v>
      </c>
      <c r="L7" s="44">
        <v>6.5000000000000002E-2</v>
      </c>
      <c r="M7" s="44">
        <v>7.3333333333333348E-2</v>
      </c>
    </row>
    <row r="8" spans="2:13" x14ac:dyDescent="0.3">
      <c r="B8">
        <v>0.06</v>
      </c>
      <c r="C8" s="41" t="s">
        <v>4</v>
      </c>
      <c r="D8" s="44">
        <v>5.8999999999999997E-2</v>
      </c>
      <c r="E8" s="44">
        <v>7.1999999999999995E-2</v>
      </c>
      <c r="F8" s="44">
        <v>6.8000000000000005E-2</v>
      </c>
      <c r="G8" s="44">
        <v>6.6333333333333341E-2</v>
      </c>
      <c r="H8" s="27"/>
      <c r="I8" s="41" t="s">
        <v>4</v>
      </c>
      <c r="J8" s="44">
        <v>0.10766666666666667</v>
      </c>
      <c r="K8" s="44">
        <v>0.122</v>
      </c>
      <c r="L8" s="44">
        <v>0.11799999999999999</v>
      </c>
      <c r="M8" s="44">
        <v>0.11588888888888889</v>
      </c>
    </row>
    <row r="9" spans="2:13" x14ac:dyDescent="0.3">
      <c r="B9">
        <v>0.09</v>
      </c>
      <c r="C9" s="41" t="s">
        <v>5</v>
      </c>
      <c r="D9" s="44">
        <v>9.2000000000000012E-2</v>
      </c>
      <c r="E9" s="44">
        <v>0.10933333333333334</v>
      </c>
      <c r="F9" s="44">
        <v>8.8000000000000009E-2</v>
      </c>
      <c r="G9" s="44">
        <v>9.6444444444444458E-2</v>
      </c>
      <c r="H9" s="27"/>
      <c r="I9" s="41" t="s">
        <v>5</v>
      </c>
      <c r="J9" s="44">
        <v>0.18133333333333335</v>
      </c>
      <c r="K9" s="44">
        <v>0.19299999999999998</v>
      </c>
      <c r="L9" s="44">
        <v>0.17100000000000001</v>
      </c>
      <c r="M9" s="44">
        <v>0.18177777777777779</v>
      </c>
    </row>
    <row r="10" spans="2:13" x14ac:dyDescent="0.3">
      <c r="C10" s="41" t="s">
        <v>13</v>
      </c>
      <c r="D10" s="44">
        <v>4.4666666666666674E-2</v>
      </c>
      <c r="E10" s="44">
        <v>5.3666666666666668E-2</v>
      </c>
      <c r="F10" s="44">
        <v>4.5416666666666675E-2</v>
      </c>
      <c r="G10" s="45"/>
      <c r="H10" s="27"/>
      <c r="I10" s="41" t="s">
        <v>13</v>
      </c>
      <c r="J10" s="44">
        <v>9.1166666666666674E-2</v>
      </c>
      <c r="K10" s="44">
        <v>9.9833333333333329E-2</v>
      </c>
      <c r="L10" s="44">
        <v>8.8999999999999996E-2</v>
      </c>
      <c r="M10" s="45"/>
    </row>
    <row r="12" spans="2:13" x14ac:dyDescent="0.3">
      <c r="C12" s="70" t="s">
        <v>95</v>
      </c>
      <c r="D12" s="70"/>
      <c r="E12" s="70"/>
      <c r="F12" s="70"/>
    </row>
    <row r="13" spans="2:13" x14ac:dyDescent="0.3">
      <c r="C13" s="95"/>
      <c r="D13" s="94" t="s">
        <v>26</v>
      </c>
      <c r="E13" s="94" t="s">
        <v>29</v>
      </c>
      <c r="F13" s="94" t="s">
        <v>32</v>
      </c>
    </row>
    <row r="14" spans="2:13" x14ac:dyDescent="0.3">
      <c r="C14" t="s">
        <v>20</v>
      </c>
      <c r="D14" s="15">
        <f>D6/J6</f>
        <v>0.62500000000000011</v>
      </c>
      <c r="E14" s="15">
        <f>E6/K6</f>
        <v>0.5714285714285714</v>
      </c>
      <c r="F14" s="15">
        <f>F6/L6</f>
        <v>0.83333333333333337</v>
      </c>
    </row>
    <row r="15" spans="2:13" x14ac:dyDescent="0.3">
      <c r="C15" t="s">
        <v>21</v>
      </c>
      <c r="D15" s="15">
        <f>D7/J7</f>
        <v>0.35616438356164376</v>
      </c>
      <c r="E15" s="15">
        <f>E7/K7</f>
        <v>0.3902439024390244</v>
      </c>
      <c r="F15" s="15">
        <f>F7/L7</f>
        <v>0.36923076923076931</v>
      </c>
    </row>
    <row r="16" spans="2:13" x14ac:dyDescent="0.3">
      <c r="C16" t="s">
        <v>22</v>
      </c>
      <c r="D16" s="15">
        <f>D8/J8</f>
        <v>0.5479876160990711</v>
      </c>
      <c r="E16" s="15">
        <f>E8/K8</f>
        <v>0.5901639344262295</v>
      </c>
      <c r="F16" s="15">
        <f>F8/L8</f>
        <v>0.57627118644067798</v>
      </c>
    </row>
    <row r="17" spans="1:11" x14ac:dyDescent="0.3">
      <c r="C17" t="s">
        <v>23</v>
      </c>
      <c r="D17" s="15">
        <f>D9/J9</f>
        <v>0.50735294117647067</v>
      </c>
      <c r="E17" s="15">
        <f>E9/K9</f>
        <v>0.56649395509499145</v>
      </c>
      <c r="F17" s="15">
        <f>F9/L9</f>
        <v>0.51461988304093564</v>
      </c>
    </row>
    <row r="18" spans="1:11" x14ac:dyDescent="0.3">
      <c r="D18" s="15"/>
      <c r="E18" s="15"/>
      <c r="F18" s="15"/>
    </row>
    <row r="19" spans="1:11" x14ac:dyDescent="0.3">
      <c r="B19" s="70" t="s">
        <v>92</v>
      </c>
      <c r="C19" s="70"/>
      <c r="D19" s="70"/>
      <c r="E19" s="70"/>
      <c r="F19" s="70"/>
      <c r="H19" s="70" t="s">
        <v>93</v>
      </c>
      <c r="I19" s="70"/>
      <c r="J19" s="70"/>
      <c r="K19" s="70"/>
    </row>
    <row r="20" spans="1:11" x14ac:dyDescent="0.3">
      <c r="B20" s="75"/>
      <c r="C20" s="94" t="s">
        <v>26</v>
      </c>
      <c r="D20" s="94" t="s">
        <v>29</v>
      </c>
      <c r="E20" s="94" t="s">
        <v>32</v>
      </c>
      <c r="H20" s="75"/>
      <c r="I20" s="94" t="s">
        <v>26</v>
      </c>
      <c r="J20" s="94" t="s">
        <v>29</v>
      </c>
      <c r="K20" s="94" t="s">
        <v>32</v>
      </c>
    </row>
    <row r="21" spans="1:11" x14ac:dyDescent="0.3">
      <c r="B21" t="s">
        <v>20</v>
      </c>
      <c r="C21" s="73">
        <f>D6/B6</f>
        <v>0.1851851851851852</v>
      </c>
      <c r="D21" s="73">
        <f>E6/B6</f>
        <v>0.14814814814814817</v>
      </c>
      <c r="E21" s="73">
        <f>F6/B6</f>
        <v>0.1851851851851852</v>
      </c>
      <c r="H21" t="s">
        <v>20</v>
      </c>
      <c r="I21" s="73">
        <f>J6/B6</f>
        <v>0.29629629629629634</v>
      </c>
      <c r="J21" s="73">
        <f>K6/B6</f>
        <v>0.2592592592592593</v>
      </c>
      <c r="K21" s="73">
        <f>L6/B6</f>
        <v>0.22222222222222224</v>
      </c>
    </row>
    <row r="22" spans="1:11" x14ac:dyDescent="0.3">
      <c r="B22" t="s">
        <v>21</v>
      </c>
      <c r="C22" s="73">
        <f>D7/B7</f>
        <v>0.8666666666666667</v>
      </c>
      <c r="D22" s="73">
        <f>E7/B7</f>
        <v>1.0666666666666667</v>
      </c>
      <c r="E22" s="73">
        <f>F7/B7</f>
        <v>0.80000000000000016</v>
      </c>
      <c r="H22" t="s">
        <v>21</v>
      </c>
      <c r="I22" s="73">
        <f>J7/B7</f>
        <v>2.4333333333333336</v>
      </c>
      <c r="J22" s="73">
        <f>K7/B7</f>
        <v>2.7333333333333334</v>
      </c>
      <c r="K22" s="73">
        <f>L7/B7</f>
        <v>2.166666666666667</v>
      </c>
    </row>
    <row r="23" spans="1:11" x14ac:dyDescent="0.3">
      <c r="B23" t="s">
        <v>22</v>
      </c>
      <c r="C23" s="73">
        <f>D8/B8</f>
        <v>0.98333333333333328</v>
      </c>
      <c r="D23" s="73">
        <f>E8/B8</f>
        <v>1.2</v>
      </c>
      <c r="E23" s="73">
        <f>F8/B8</f>
        <v>1.1333333333333335</v>
      </c>
      <c r="H23" t="s">
        <v>22</v>
      </c>
      <c r="I23" s="73">
        <f>J8/B8</f>
        <v>1.7944444444444447</v>
      </c>
      <c r="J23" s="73">
        <f>K8/B8</f>
        <v>2.0333333333333332</v>
      </c>
      <c r="K23" s="73">
        <f>L8/B8</f>
        <v>1.9666666666666666</v>
      </c>
    </row>
    <row r="24" spans="1:11" x14ac:dyDescent="0.3">
      <c r="B24" t="s">
        <v>23</v>
      </c>
      <c r="C24" s="73">
        <f>D9/B9</f>
        <v>1.0222222222222224</v>
      </c>
      <c r="D24" s="73">
        <f>E9/B9</f>
        <v>1.214814814814815</v>
      </c>
      <c r="E24" s="73">
        <f>F9/B9</f>
        <v>0.97777777777777786</v>
      </c>
      <c r="H24" t="s">
        <v>23</v>
      </c>
      <c r="I24" s="73">
        <f>J9/B9</f>
        <v>2.0148148148148151</v>
      </c>
      <c r="J24" s="73">
        <f>K9/B9</f>
        <v>2.1444444444444444</v>
      </c>
      <c r="K24" s="73">
        <f>L9/B9</f>
        <v>1.9000000000000001</v>
      </c>
    </row>
    <row r="26" spans="1:11" x14ac:dyDescent="0.3">
      <c r="F26" t="s">
        <v>81</v>
      </c>
      <c r="I26" t="s">
        <v>80</v>
      </c>
    </row>
    <row r="27" spans="1:11" x14ac:dyDescent="0.3">
      <c r="A27" s="75" t="s">
        <v>12</v>
      </c>
      <c r="B27" s="75" t="s">
        <v>79</v>
      </c>
      <c r="C27" s="75" t="s">
        <v>78</v>
      </c>
      <c r="D27" s="75" t="s">
        <v>77</v>
      </c>
      <c r="E27" s="75" t="s">
        <v>76</v>
      </c>
      <c r="F27" s="75" t="s">
        <v>75</v>
      </c>
      <c r="G27" s="75" t="s">
        <v>74</v>
      </c>
      <c r="H27" s="75"/>
      <c r="I27" s="75" t="s">
        <v>75</v>
      </c>
      <c r="J27" s="75" t="s">
        <v>74</v>
      </c>
      <c r="K27" s="75"/>
    </row>
    <row r="28" spans="1:11" x14ac:dyDescent="0.3">
      <c r="A28" t="s">
        <v>2</v>
      </c>
      <c r="B28" s="44">
        <v>1.6666666666666668E-3</v>
      </c>
      <c r="C28" s="44">
        <v>1.3333333333333333E-3</v>
      </c>
      <c r="D28" s="44">
        <v>1.6666666666666668E-3</v>
      </c>
      <c r="E28">
        <v>8.5000000000000006E-2</v>
      </c>
      <c r="F28">
        <v>0.34499999999999997</v>
      </c>
      <c r="G28">
        <v>55.9</v>
      </c>
      <c r="I28">
        <v>0.23200000000000001</v>
      </c>
      <c r="J28">
        <v>32.700000000000003</v>
      </c>
    </row>
    <row r="29" spans="1:11" x14ac:dyDescent="0.3">
      <c r="A29" t="s">
        <v>3</v>
      </c>
      <c r="B29" s="44">
        <v>2.5999999999999999E-2</v>
      </c>
      <c r="C29" s="44">
        <v>3.2000000000000001E-2</v>
      </c>
      <c r="D29" s="44">
        <v>2.4000000000000004E-2</v>
      </c>
      <c r="E29">
        <v>8.5000000000000006E-2</v>
      </c>
      <c r="F29">
        <v>0.34499999999999997</v>
      </c>
      <c r="G29">
        <v>55.9</v>
      </c>
      <c r="I29">
        <v>0.23200000000000001</v>
      </c>
      <c r="J29">
        <v>32.700000000000003</v>
      </c>
    </row>
    <row r="30" spans="1:11" x14ac:dyDescent="0.3">
      <c r="A30" t="s">
        <v>4</v>
      </c>
      <c r="B30" s="44">
        <v>5.8999999999999997E-2</v>
      </c>
      <c r="C30" s="44">
        <v>7.1999999999999995E-2</v>
      </c>
      <c r="D30" s="44">
        <v>6.8000000000000005E-2</v>
      </c>
      <c r="E30">
        <v>8.5000000000000006E-2</v>
      </c>
      <c r="F30">
        <v>0.34499999999999997</v>
      </c>
      <c r="G30">
        <v>55.9</v>
      </c>
      <c r="I30">
        <v>0.23200000000000001</v>
      </c>
      <c r="J30">
        <v>32.700000000000003</v>
      </c>
    </row>
    <row r="31" spans="1:11" x14ac:dyDescent="0.3">
      <c r="A31" t="s">
        <v>5</v>
      </c>
      <c r="B31" s="44">
        <v>9.2000000000000012E-2</v>
      </c>
      <c r="C31" s="44">
        <v>0.10933333333333334</v>
      </c>
      <c r="D31" s="44">
        <v>8.8000000000000009E-2</v>
      </c>
      <c r="E31">
        <v>8.5000000000000006E-2</v>
      </c>
      <c r="F31">
        <v>0.34499999999999997</v>
      </c>
      <c r="G31">
        <v>55.9</v>
      </c>
      <c r="I31">
        <v>0.23200000000000001</v>
      </c>
      <c r="J31">
        <v>32.700000000000003</v>
      </c>
    </row>
    <row r="34" spans="3:12" ht="57.6" x14ac:dyDescent="0.3">
      <c r="C34" s="92" t="s">
        <v>73</v>
      </c>
      <c r="D34" s="75" t="s">
        <v>26</v>
      </c>
      <c r="E34" s="75" t="s">
        <v>29</v>
      </c>
      <c r="F34" s="75" t="s">
        <v>32</v>
      </c>
      <c r="I34" s="92" t="s">
        <v>72</v>
      </c>
      <c r="J34" s="75" t="s">
        <v>26</v>
      </c>
      <c r="K34" s="75" t="s">
        <v>29</v>
      </c>
      <c r="L34" s="75" t="s">
        <v>32</v>
      </c>
    </row>
    <row r="35" spans="3:12" x14ac:dyDescent="0.3">
      <c r="C35" t="s">
        <v>2</v>
      </c>
      <c r="D35">
        <f>B28*E28*F28/G28</f>
        <v>8.7432915921288017E-7</v>
      </c>
      <c r="E35">
        <f>C28*E28*F28/G28</f>
        <v>6.9946332737030416E-7</v>
      </c>
      <c r="F35">
        <f>D28*E28*F28/G28</f>
        <v>8.7432915921288017E-7</v>
      </c>
      <c r="I35" t="s">
        <v>2</v>
      </c>
      <c r="J35">
        <f>B28*E28*I28/J28</f>
        <v>1.0050968399592252E-6</v>
      </c>
      <c r="K35">
        <f>C28*E28*I28/J28</f>
        <v>8.0407747196738031E-7</v>
      </c>
      <c r="L35">
        <f>D28*E28*I28/J28</f>
        <v>1.0050968399592252E-6</v>
      </c>
    </row>
    <row r="36" spans="3:12" x14ac:dyDescent="0.3">
      <c r="C36" t="s">
        <v>3</v>
      </c>
      <c r="D36">
        <f>B29*E29*F29/G29</f>
        <v>1.3639534883720931E-5</v>
      </c>
      <c r="E36">
        <f>C29*E29*F29/G29</f>
        <v>1.6787119856887301E-5</v>
      </c>
      <c r="F36">
        <f>D29*E29*F29/G29</f>
        <v>1.2590339892665477E-5</v>
      </c>
      <c r="I36" t="s">
        <v>3</v>
      </c>
      <c r="J36">
        <f>B29*E29*I29/J29</f>
        <v>1.5679510703363913E-5</v>
      </c>
      <c r="K36">
        <f>C29*E29*I29/J29</f>
        <v>1.9297859327217123E-5</v>
      </c>
      <c r="L36">
        <f>D29*E29*I29/J29</f>
        <v>1.4473394495412848E-5</v>
      </c>
    </row>
    <row r="37" spans="3:12" x14ac:dyDescent="0.3">
      <c r="C37" t="s">
        <v>4</v>
      </c>
      <c r="D37">
        <f>B30*E30*F30/G30</f>
        <v>3.0951252236135959E-5</v>
      </c>
      <c r="E37">
        <f>C30*E30*F30/G30</f>
        <v>3.7771019677996423E-5</v>
      </c>
      <c r="F37">
        <f>D30*E30*F30/G30</f>
        <v>3.5672629695885509E-5</v>
      </c>
      <c r="I37" t="s">
        <v>4</v>
      </c>
      <c r="J37">
        <f>B30*E30*I30/J30</f>
        <v>3.5580428134556577E-5</v>
      </c>
      <c r="K37">
        <f>C30*E30*I30/J30</f>
        <v>4.3420183486238526E-5</v>
      </c>
      <c r="L37">
        <f>D30*E30*I30/J30</f>
        <v>4.1007951070336393E-5</v>
      </c>
    </row>
    <row r="38" spans="3:12" x14ac:dyDescent="0.3">
      <c r="C38" t="s">
        <v>5</v>
      </c>
      <c r="D38" s="87">
        <f>B31*E31*F31/G31</f>
        <v>4.8262969588550995E-5</v>
      </c>
      <c r="E38">
        <f>C31*E31*F31/G31</f>
        <v>5.7355992844364945E-5</v>
      </c>
      <c r="F38">
        <f>D31*E31*F31/G31</f>
        <v>4.6164579606440073E-5</v>
      </c>
      <c r="I38" t="s">
        <v>5</v>
      </c>
      <c r="J38">
        <f>B31*E31*I31/J31</f>
        <v>5.5481345565749247E-5</v>
      </c>
      <c r="K38">
        <f>C31*E31*I31/J31</f>
        <v>6.5934352701325187E-5</v>
      </c>
      <c r="L38">
        <f>D31*E31*I31/J31</f>
        <v>5.3069113149847107E-5</v>
      </c>
    </row>
    <row r="41" spans="3:12" ht="43.2" customHeight="1" x14ac:dyDescent="0.3">
      <c r="C41" s="90" t="s">
        <v>71</v>
      </c>
      <c r="D41" s="75" t="s">
        <v>26</v>
      </c>
      <c r="E41" s="75" t="s">
        <v>29</v>
      </c>
      <c r="F41" s="75" t="s">
        <v>32</v>
      </c>
      <c r="I41" s="91" t="s">
        <v>70</v>
      </c>
      <c r="J41" s="75" t="s">
        <v>26</v>
      </c>
      <c r="K41" s="75" t="s">
        <v>29</v>
      </c>
      <c r="L41" s="75" t="s">
        <v>32</v>
      </c>
    </row>
    <row r="42" spans="3:12" x14ac:dyDescent="0.3">
      <c r="C42" t="s">
        <v>2</v>
      </c>
      <c r="D42" s="76">
        <f>D35*1000</f>
        <v>8.7432915921288015E-4</v>
      </c>
      <c r="E42" s="76">
        <f>E35*1000</f>
        <v>6.9946332737030415E-4</v>
      </c>
      <c r="F42" s="76">
        <f>F35*1000</f>
        <v>8.7432915921288015E-4</v>
      </c>
      <c r="I42" t="s">
        <v>2</v>
      </c>
      <c r="J42" s="76">
        <f>J35*1000</f>
        <v>1.0050968399592252E-3</v>
      </c>
      <c r="K42" s="76">
        <f>K35*1000</f>
        <v>8.0407747196738026E-4</v>
      </c>
      <c r="L42" s="76">
        <f>L35*1000</f>
        <v>1.0050968399592252E-3</v>
      </c>
    </row>
    <row r="43" spans="3:12" x14ac:dyDescent="0.3">
      <c r="C43" t="s">
        <v>3</v>
      </c>
      <c r="D43" s="76">
        <f>D36*1000</f>
        <v>1.3639534883720932E-2</v>
      </c>
      <c r="E43" s="76">
        <f>E36*1000</f>
        <v>1.67871198568873E-2</v>
      </c>
      <c r="F43" s="76">
        <f>F36*1000</f>
        <v>1.2590339892665477E-2</v>
      </c>
      <c r="I43" t="s">
        <v>3</v>
      </c>
      <c r="J43" s="76">
        <f>J36*1000</f>
        <v>1.5679510703363913E-2</v>
      </c>
      <c r="K43" s="76">
        <f>K36*1000</f>
        <v>1.9297859327217122E-2</v>
      </c>
      <c r="L43" s="76">
        <f>L36*1000</f>
        <v>1.4473394495412848E-2</v>
      </c>
    </row>
    <row r="44" spans="3:12" x14ac:dyDescent="0.3">
      <c r="C44" t="s">
        <v>4</v>
      </c>
      <c r="D44" s="76">
        <f>D37*1000</f>
        <v>3.095125223613596E-2</v>
      </c>
      <c r="E44" s="76">
        <f>E37*1000</f>
        <v>3.7771019677996426E-2</v>
      </c>
      <c r="F44" s="76">
        <f>F37*1000</f>
        <v>3.5672629695885506E-2</v>
      </c>
      <c r="I44" t="s">
        <v>4</v>
      </c>
      <c r="J44" s="76">
        <f>J37*1000</f>
        <v>3.5580428134556578E-2</v>
      </c>
      <c r="K44" s="76">
        <f>K37*1000</f>
        <v>4.342018348623853E-2</v>
      </c>
      <c r="L44" s="76">
        <f>L37*1000</f>
        <v>4.100795107033639E-2</v>
      </c>
    </row>
    <row r="45" spans="3:12" x14ac:dyDescent="0.3">
      <c r="C45" t="s">
        <v>5</v>
      </c>
      <c r="D45" s="76">
        <f>D38*1000</f>
        <v>4.8262969588550995E-2</v>
      </c>
      <c r="E45" s="76">
        <f>E38*1000</f>
        <v>5.7355992844364947E-2</v>
      </c>
      <c r="F45" s="76">
        <f>F38*1000</f>
        <v>4.6164579606440076E-2</v>
      </c>
      <c r="I45" t="s">
        <v>5</v>
      </c>
      <c r="J45" s="76">
        <f>J38*1000</f>
        <v>5.5481345565749247E-2</v>
      </c>
      <c r="K45" s="76">
        <f>K38*1000</f>
        <v>6.593435270132518E-2</v>
      </c>
      <c r="L45" s="76">
        <f>L38*1000</f>
        <v>5.3069113149847108E-2</v>
      </c>
    </row>
  </sheetData>
  <mergeCells count="6">
    <mergeCell ref="C4:G4"/>
    <mergeCell ref="I4:M4"/>
    <mergeCell ref="C3:M3"/>
    <mergeCell ref="C12:F12"/>
    <mergeCell ref="B19:F19"/>
    <mergeCell ref="H19:K1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68C89E-31C5-4D2D-8EE1-B53113721B17}">
  <dimension ref="B3:AR68"/>
  <sheetViews>
    <sheetView tabSelected="1" zoomScale="80" zoomScaleNormal="80" workbookViewId="0">
      <selection activeCell="M29" sqref="M29"/>
    </sheetView>
  </sheetViews>
  <sheetFormatPr defaultRowHeight="14.4" x14ac:dyDescent="0.3"/>
  <cols>
    <col min="3" max="3" width="20.21875" customWidth="1"/>
    <col min="9" max="9" width="11.109375" customWidth="1"/>
    <col min="13" max="13" width="11.109375" style="2" customWidth="1"/>
    <col min="14" max="17" width="11.5546875" bestFit="1" customWidth="1"/>
    <col min="18" max="18" width="11.33203125" customWidth="1"/>
    <col min="27" max="29" width="11.33203125" customWidth="1"/>
    <col min="32" max="32" width="12.21875" customWidth="1"/>
    <col min="40" max="40" width="12.77734375" customWidth="1"/>
  </cols>
  <sheetData>
    <row r="3" spans="2:44" x14ac:dyDescent="0.3">
      <c r="G3" s="2"/>
      <c r="M3"/>
    </row>
    <row r="5" spans="2:44" x14ac:dyDescent="0.3">
      <c r="C5" s="1" t="s">
        <v>67</v>
      </c>
      <c r="D5" s="1"/>
      <c r="E5" s="1"/>
    </row>
    <row r="7" spans="2:44" x14ac:dyDescent="0.3">
      <c r="C7" s="3" t="s">
        <v>97</v>
      </c>
      <c r="D7" s="3"/>
    </row>
    <row r="8" spans="2:44" x14ac:dyDescent="0.3">
      <c r="D8" t="s">
        <v>2</v>
      </c>
      <c r="E8" t="s">
        <v>3</v>
      </c>
      <c r="F8" t="s">
        <v>4</v>
      </c>
      <c r="G8" t="s">
        <v>5</v>
      </c>
      <c r="H8" t="s">
        <v>6</v>
      </c>
      <c r="I8" s="4" t="s">
        <v>7</v>
      </c>
      <c r="J8" s="5" t="s">
        <v>8</v>
      </c>
      <c r="K8" s="5" t="s">
        <v>9</v>
      </c>
      <c r="L8" s="6"/>
      <c r="M8" t="s">
        <v>2</v>
      </c>
      <c r="N8" t="s">
        <v>3</v>
      </c>
      <c r="O8" t="s">
        <v>4</v>
      </c>
      <c r="P8" t="s">
        <v>5</v>
      </c>
      <c r="Q8" t="s">
        <v>6</v>
      </c>
      <c r="R8" s="4" t="s">
        <v>10</v>
      </c>
      <c r="S8" s="5" t="s">
        <v>8</v>
      </c>
      <c r="T8" s="5" t="s">
        <v>9</v>
      </c>
      <c r="U8" s="6"/>
      <c r="V8" t="s">
        <v>2</v>
      </c>
      <c r="W8" t="s">
        <v>3</v>
      </c>
      <c r="X8" t="s">
        <v>4</v>
      </c>
      <c r="Y8" t="s">
        <v>5</v>
      </c>
      <c r="Z8" t="s">
        <v>6</v>
      </c>
      <c r="AA8" s="4" t="s">
        <v>11</v>
      </c>
      <c r="AB8" s="5" t="s">
        <v>8</v>
      </c>
      <c r="AC8" s="5" t="s">
        <v>9</v>
      </c>
      <c r="AE8" s="60" t="s">
        <v>12</v>
      </c>
      <c r="AF8" s="60"/>
      <c r="AG8" s="4" t="s">
        <v>7</v>
      </c>
      <c r="AH8" s="4" t="s">
        <v>10</v>
      </c>
      <c r="AI8" s="4" t="s">
        <v>11</v>
      </c>
      <c r="AJ8" s="61" t="s">
        <v>13</v>
      </c>
      <c r="AK8" s="61" t="s">
        <v>8</v>
      </c>
      <c r="AL8" s="61" t="s">
        <v>9</v>
      </c>
    </row>
    <row r="9" spans="2:44" ht="16.2" x14ac:dyDescent="0.3">
      <c r="B9" s="11" t="s">
        <v>14</v>
      </c>
      <c r="C9" s="12" t="s">
        <v>15</v>
      </c>
      <c r="D9" s="13">
        <v>20.2</v>
      </c>
      <c r="E9" s="13">
        <v>21.8</v>
      </c>
      <c r="F9" s="13">
        <v>21</v>
      </c>
      <c r="G9" s="13">
        <v>19.2</v>
      </c>
      <c r="H9" s="13">
        <v>21.3</v>
      </c>
      <c r="I9" s="14">
        <f t="shared" ref="I9:I20" si="0">AVERAGE(D9:H9)</f>
        <v>20.7</v>
      </c>
      <c r="J9" s="15">
        <f>STDEV(D9:H9)</f>
        <v>1.0198039027185577</v>
      </c>
      <c r="K9" s="15">
        <f>J9*100/I9</f>
        <v>4.9265889020220177</v>
      </c>
      <c r="L9" s="15"/>
      <c r="M9" s="13">
        <v>18.7</v>
      </c>
      <c r="N9" s="13">
        <v>20.2</v>
      </c>
      <c r="O9" s="13">
        <v>20.100000000000001</v>
      </c>
      <c r="P9" s="13">
        <v>18.5</v>
      </c>
      <c r="Q9" s="13">
        <v>21.7</v>
      </c>
      <c r="R9" s="14">
        <f t="shared" ref="R9:R20" si="1">AVERAGE(M9:Q9)</f>
        <v>19.84</v>
      </c>
      <c r="S9" s="15">
        <f>STDEV(M9:Q9)</f>
        <v>1.299230541512937</v>
      </c>
      <c r="T9" s="15">
        <f>S9*100/R9</f>
        <v>6.5485410358514979</v>
      </c>
      <c r="U9" s="15"/>
      <c r="V9" s="13">
        <v>21.8</v>
      </c>
      <c r="W9" s="13">
        <v>20.100000000000001</v>
      </c>
      <c r="X9" s="13">
        <v>23.5</v>
      </c>
      <c r="Y9" s="13">
        <v>19.399999999999999</v>
      </c>
      <c r="Z9" s="13">
        <v>22.7</v>
      </c>
      <c r="AA9" s="14">
        <f t="shared" ref="AA9:AA20" si="2">AVERAGE(V9:Z9)</f>
        <v>21.500000000000004</v>
      </c>
      <c r="AB9" s="15">
        <f>STDEV(V9:Z9)</f>
        <v>1.7248188310660342</v>
      </c>
      <c r="AC9" s="15">
        <f>AB9*100/AA9</f>
        <v>8.0224131677489954</v>
      </c>
      <c r="AE9" s="11" t="s">
        <v>14</v>
      </c>
      <c r="AF9" s="16" t="s">
        <v>15</v>
      </c>
      <c r="AG9" s="17">
        <f t="shared" ref="AG9:AG20" si="3">I9</f>
        <v>20.7</v>
      </c>
      <c r="AH9" s="17">
        <f t="shared" ref="AH9:AH20" si="4">R9</f>
        <v>19.84</v>
      </c>
      <c r="AI9" s="17">
        <f t="shared" ref="AI9:AI20" si="5">AA9</f>
        <v>21.500000000000004</v>
      </c>
      <c r="AJ9" s="18">
        <f>AVERAGE(AG9:AI9)</f>
        <v>20.680000000000003</v>
      </c>
      <c r="AK9" s="15">
        <f>STDEV(AE9:AI9)</f>
        <v>0.83018070322069226</v>
      </c>
      <c r="AL9" s="15">
        <f>AK9*100/AJ9</f>
        <v>4.0144134585139852</v>
      </c>
    </row>
    <row r="10" spans="2:44" ht="16.2" x14ac:dyDescent="0.3">
      <c r="B10" s="11" t="s">
        <v>16</v>
      </c>
      <c r="C10" s="12" t="s">
        <v>17</v>
      </c>
      <c r="D10" s="13">
        <v>17.3</v>
      </c>
      <c r="E10" s="13">
        <v>16.8</v>
      </c>
      <c r="F10" s="13">
        <v>16.8</v>
      </c>
      <c r="G10" s="13">
        <v>17.5</v>
      </c>
      <c r="H10" s="13">
        <v>16.2</v>
      </c>
      <c r="I10" s="14">
        <f t="shared" si="0"/>
        <v>16.920000000000002</v>
      </c>
      <c r="J10" s="15">
        <f t="shared" ref="J10:J20" si="6">STDEV(D10:H10)</f>
        <v>0.50695167422546339</v>
      </c>
      <c r="K10" s="15">
        <f t="shared" ref="K10:K20" si="7">J10*100/I10</f>
        <v>2.9961682873845352</v>
      </c>
      <c r="L10" s="15"/>
      <c r="M10" s="13">
        <v>18.5</v>
      </c>
      <c r="N10" s="13">
        <v>18</v>
      </c>
      <c r="O10" s="13">
        <v>18.600000000000001</v>
      </c>
      <c r="P10" s="13">
        <v>19.899999999999999</v>
      </c>
      <c r="Q10" s="13">
        <v>18.600000000000001</v>
      </c>
      <c r="R10" s="14">
        <f t="shared" si="1"/>
        <v>18.72</v>
      </c>
      <c r="S10" s="15">
        <f t="shared" ref="S10:S20" si="8">STDEV(M10:Q10)</f>
        <v>0.70498226928058194</v>
      </c>
      <c r="T10" s="15">
        <f t="shared" ref="T10:T20" si="9">S10*100/R10</f>
        <v>3.7659309256441342</v>
      </c>
      <c r="U10" s="15"/>
      <c r="V10" s="13">
        <v>17.7</v>
      </c>
      <c r="W10" s="13">
        <v>18.8</v>
      </c>
      <c r="X10" s="13">
        <v>17.7</v>
      </c>
      <c r="Y10" s="13">
        <v>18.3</v>
      </c>
      <c r="Z10" s="13">
        <v>17.100000000000001</v>
      </c>
      <c r="AA10" s="14">
        <f t="shared" si="2"/>
        <v>17.919999999999998</v>
      </c>
      <c r="AB10" s="15">
        <f t="shared" ref="AB10:AB20" si="10">STDEV(V10:Z10)</f>
        <v>0.64961527075646863</v>
      </c>
      <c r="AC10" s="15">
        <f t="shared" ref="AC10:AC20" si="11">AB10*100/AA10</f>
        <v>3.6250852162749374</v>
      </c>
      <c r="AE10" s="11" t="s">
        <v>16</v>
      </c>
      <c r="AF10" s="16" t="s">
        <v>17</v>
      </c>
      <c r="AG10" s="17">
        <f t="shared" si="3"/>
        <v>16.920000000000002</v>
      </c>
      <c r="AH10" s="17">
        <f t="shared" si="4"/>
        <v>18.72</v>
      </c>
      <c r="AI10" s="17">
        <f t="shared" si="5"/>
        <v>17.919999999999998</v>
      </c>
      <c r="AJ10" s="18">
        <f t="shared" ref="AJ10:AJ20" si="12">AVERAGE(AG10:AI10)</f>
        <v>17.853333333333335</v>
      </c>
      <c r="AK10" s="15">
        <f t="shared" ref="AK10:AK20" si="13">STDEV(AE10:AI10)</f>
        <v>0.9018499505645774</v>
      </c>
      <c r="AL10" s="15">
        <f t="shared" ref="AL10:AL20" si="14">AK10*100/AJ10</f>
        <v>5.0514373631324343</v>
      </c>
    </row>
    <row r="11" spans="2:44" ht="16.2" x14ac:dyDescent="0.3">
      <c r="B11" s="11" t="s">
        <v>18</v>
      </c>
      <c r="C11" s="12" t="s">
        <v>19</v>
      </c>
      <c r="D11" s="13">
        <v>21.1</v>
      </c>
      <c r="E11" s="13">
        <v>22.2</v>
      </c>
      <c r="F11" s="13">
        <v>22.2</v>
      </c>
      <c r="G11" s="13">
        <v>20.399999999999999</v>
      </c>
      <c r="H11" s="13">
        <v>21.7</v>
      </c>
      <c r="I11" s="14">
        <f t="shared" si="0"/>
        <v>21.520000000000003</v>
      </c>
      <c r="J11" s="15">
        <f t="shared" si="6"/>
        <v>0.77265775088327426</v>
      </c>
      <c r="K11" s="15">
        <f t="shared" si="7"/>
        <v>3.5904170580077799</v>
      </c>
      <c r="L11" s="15"/>
      <c r="M11" s="13">
        <v>18.2</v>
      </c>
      <c r="N11" s="13">
        <v>19.100000000000001</v>
      </c>
      <c r="O11" s="13">
        <v>19.7</v>
      </c>
      <c r="P11" s="13">
        <v>18.7</v>
      </c>
      <c r="Q11" s="13">
        <v>19.7</v>
      </c>
      <c r="R11" s="14">
        <f t="shared" si="1"/>
        <v>19.080000000000002</v>
      </c>
      <c r="S11" s="15">
        <f t="shared" si="8"/>
        <v>0.64961527075646863</v>
      </c>
      <c r="T11" s="15">
        <f t="shared" si="9"/>
        <v>3.4046921947404019</v>
      </c>
      <c r="U11" s="15"/>
      <c r="V11" s="13">
        <v>20.9</v>
      </c>
      <c r="W11" s="13">
        <v>20.100000000000001</v>
      </c>
      <c r="X11" s="13">
        <v>20.9</v>
      </c>
      <c r="Y11" s="13">
        <v>19.600000000000001</v>
      </c>
      <c r="Z11" s="13">
        <v>20.7</v>
      </c>
      <c r="AA11" s="14">
        <f t="shared" si="2"/>
        <v>20.440000000000001</v>
      </c>
      <c r="AB11" s="15">
        <f t="shared" si="10"/>
        <v>0.5727128425310527</v>
      </c>
      <c r="AC11" s="15">
        <f t="shared" si="11"/>
        <v>2.8019219301910603</v>
      </c>
      <c r="AE11" s="11" t="s">
        <v>18</v>
      </c>
      <c r="AF11" s="16" t="s">
        <v>19</v>
      </c>
      <c r="AG11" s="17">
        <f t="shared" si="3"/>
        <v>21.520000000000003</v>
      </c>
      <c r="AH11" s="17">
        <f t="shared" si="4"/>
        <v>19.080000000000002</v>
      </c>
      <c r="AI11" s="17">
        <f t="shared" si="5"/>
        <v>20.440000000000001</v>
      </c>
      <c r="AJ11" s="18">
        <f t="shared" si="12"/>
        <v>20.346666666666668</v>
      </c>
      <c r="AK11" s="15">
        <f t="shared" si="13"/>
        <v>1.2226746637324808</v>
      </c>
      <c r="AL11" s="15">
        <f t="shared" si="14"/>
        <v>6.0092136159853249</v>
      </c>
      <c r="AN11" s="71" t="s">
        <v>1</v>
      </c>
      <c r="AO11" s="72" t="s">
        <v>20</v>
      </c>
      <c r="AP11" s="72" t="s">
        <v>21</v>
      </c>
      <c r="AQ11" s="72" t="s">
        <v>22</v>
      </c>
      <c r="AR11" s="72" t="s">
        <v>23</v>
      </c>
    </row>
    <row r="12" spans="2:44" ht="16.2" x14ac:dyDescent="0.3">
      <c r="B12" s="11" t="s">
        <v>24</v>
      </c>
      <c r="C12" s="12" t="s">
        <v>25</v>
      </c>
      <c r="D12" s="13">
        <v>22.4</v>
      </c>
      <c r="E12" s="13">
        <v>24.4</v>
      </c>
      <c r="F12" s="13">
        <v>22.4</v>
      </c>
      <c r="G12" s="13">
        <v>21.6</v>
      </c>
      <c r="H12" s="13">
        <v>22.5</v>
      </c>
      <c r="I12" s="14">
        <f t="shared" si="0"/>
        <v>22.659999999999997</v>
      </c>
      <c r="J12" s="15">
        <f t="shared" si="6"/>
        <v>1.0382677881933919</v>
      </c>
      <c r="K12" s="15">
        <f t="shared" si="7"/>
        <v>4.5819408128569821</v>
      </c>
      <c r="L12" s="15"/>
      <c r="M12" s="13">
        <v>23.2</v>
      </c>
      <c r="N12" s="13">
        <v>25.3</v>
      </c>
      <c r="O12" s="13">
        <v>24</v>
      </c>
      <c r="P12" s="13">
        <v>24</v>
      </c>
      <c r="Q12" s="13">
        <v>25.4</v>
      </c>
      <c r="R12" s="14">
        <f t="shared" si="1"/>
        <v>24.380000000000003</v>
      </c>
      <c r="S12" s="15">
        <f t="shared" si="8"/>
        <v>0.94445751624940755</v>
      </c>
      <c r="T12" s="15">
        <f t="shared" si="9"/>
        <v>3.8739028558220157</v>
      </c>
      <c r="U12" s="15"/>
      <c r="V12" s="13">
        <v>25.7</v>
      </c>
      <c r="W12" s="13">
        <v>25.7</v>
      </c>
      <c r="X12" s="13">
        <v>27</v>
      </c>
      <c r="Y12" s="13">
        <v>24.8</v>
      </c>
      <c r="Z12" s="13">
        <v>26.3</v>
      </c>
      <c r="AA12" s="14">
        <f t="shared" si="2"/>
        <v>25.9</v>
      </c>
      <c r="AB12" s="15">
        <f t="shared" si="10"/>
        <v>0.81547532151500446</v>
      </c>
      <c r="AC12" s="15">
        <f t="shared" si="11"/>
        <v>3.1485533649227975</v>
      </c>
      <c r="AE12" s="11" t="s">
        <v>24</v>
      </c>
      <c r="AF12" s="16" t="s">
        <v>25</v>
      </c>
      <c r="AG12" s="17">
        <f t="shared" si="3"/>
        <v>22.659999999999997</v>
      </c>
      <c r="AH12" s="17">
        <f t="shared" si="4"/>
        <v>24.380000000000003</v>
      </c>
      <c r="AI12" s="17">
        <f t="shared" si="5"/>
        <v>25.9</v>
      </c>
      <c r="AJ12" s="18">
        <f t="shared" si="12"/>
        <v>24.313333333333333</v>
      </c>
      <c r="AK12" s="15">
        <f t="shared" si="13"/>
        <v>1.6210284801117274</v>
      </c>
      <c r="AL12" s="15">
        <f t="shared" si="14"/>
        <v>6.6672408011176065</v>
      </c>
      <c r="AN12" s="2" t="s">
        <v>26</v>
      </c>
      <c r="AO12" s="15">
        <f>AJ9</f>
        <v>20.680000000000003</v>
      </c>
      <c r="AP12" s="15">
        <f>AJ12</f>
        <v>24.313333333333333</v>
      </c>
      <c r="AQ12" s="15">
        <f>AJ15</f>
        <v>24.033333333333331</v>
      </c>
      <c r="AR12" s="15">
        <f>AJ18</f>
        <v>23.313333333333333</v>
      </c>
    </row>
    <row r="13" spans="2:44" ht="16.2" x14ac:dyDescent="0.3">
      <c r="B13" s="11" t="s">
        <v>27</v>
      </c>
      <c r="C13" s="12" t="s">
        <v>28</v>
      </c>
      <c r="D13" s="13">
        <v>23.1</v>
      </c>
      <c r="E13" s="13">
        <v>21.3</v>
      </c>
      <c r="F13" s="13">
        <v>23.1</v>
      </c>
      <c r="G13" s="13">
        <v>22.3</v>
      </c>
      <c r="H13" s="13">
        <v>20.7</v>
      </c>
      <c r="I13" s="14">
        <f t="shared" si="0"/>
        <v>22.1</v>
      </c>
      <c r="J13" s="15">
        <f t="shared" si="6"/>
        <v>1.0770329614269016</v>
      </c>
      <c r="K13" s="15">
        <f t="shared" si="7"/>
        <v>4.8734523141488761</v>
      </c>
      <c r="L13" s="15"/>
      <c r="M13" s="13">
        <v>20.6</v>
      </c>
      <c r="N13" s="13">
        <v>19</v>
      </c>
      <c r="O13" s="13">
        <v>21.4</v>
      </c>
      <c r="P13" s="13">
        <v>21.4</v>
      </c>
      <c r="Q13" s="13">
        <v>20.5</v>
      </c>
      <c r="R13" s="14">
        <f t="shared" si="1"/>
        <v>20.580000000000002</v>
      </c>
      <c r="S13" s="15">
        <f t="shared" si="8"/>
        <v>0.98081598681913773</v>
      </c>
      <c r="T13" s="15">
        <f t="shared" si="9"/>
        <v>4.7658697124350713</v>
      </c>
      <c r="U13" s="15"/>
      <c r="V13" s="13">
        <v>19.7</v>
      </c>
      <c r="W13" s="13">
        <v>19.7</v>
      </c>
      <c r="X13" s="13">
        <v>18.3</v>
      </c>
      <c r="Y13" s="13">
        <v>19</v>
      </c>
      <c r="Z13" s="13">
        <v>18.2</v>
      </c>
      <c r="AA13" s="14">
        <f t="shared" si="2"/>
        <v>18.98</v>
      </c>
      <c r="AB13" s="15">
        <f t="shared" si="10"/>
        <v>0.72594765651526116</v>
      </c>
      <c r="AC13" s="15">
        <f t="shared" si="11"/>
        <v>3.8248032482363601</v>
      </c>
      <c r="AE13" s="11" t="s">
        <v>27</v>
      </c>
      <c r="AF13" s="16" t="s">
        <v>28</v>
      </c>
      <c r="AG13" s="17">
        <f t="shared" si="3"/>
        <v>22.1</v>
      </c>
      <c r="AH13" s="17">
        <f t="shared" si="4"/>
        <v>20.580000000000002</v>
      </c>
      <c r="AI13" s="17">
        <f t="shared" si="5"/>
        <v>18.98</v>
      </c>
      <c r="AJ13" s="18">
        <f t="shared" si="12"/>
        <v>20.553333333333338</v>
      </c>
      <c r="AK13" s="15">
        <f t="shared" si="13"/>
        <v>1.5601709308064085</v>
      </c>
      <c r="AL13" s="15">
        <f t="shared" si="14"/>
        <v>7.590841375963711</v>
      </c>
      <c r="AN13" s="2" t="s">
        <v>29</v>
      </c>
      <c r="AO13" s="15">
        <f>AJ10</f>
        <v>17.853333333333335</v>
      </c>
      <c r="AP13" s="15">
        <f>AJ13</f>
        <v>20.553333333333338</v>
      </c>
      <c r="AQ13" s="15">
        <f>AJ16</f>
        <v>21.693333333333339</v>
      </c>
      <c r="AR13" s="15">
        <f>AJ19</f>
        <v>22.706666666666667</v>
      </c>
    </row>
    <row r="14" spans="2:44" ht="16.2" x14ac:dyDescent="0.3">
      <c r="B14" s="11" t="s">
        <v>30</v>
      </c>
      <c r="C14" s="12" t="s">
        <v>31</v>
      </c>
      <c r="D14" s="13">
        <v>26.8</v>
      </c>
      <c r="E14" s="13">
        <v>25.5</v>
      </c>
      <c r="F14" s="13">
        <v>26.8</v>
      </c>
      <c r="G14" s="13">
        <v>25.9</v>
      </c>
      <c r="H14" s="13">
        <v>23.6</v>
      </c>
      <c r="I14" s="14">
        <f t="shared" si="0"/>
        <v>25.72</v>
      </c>
      <c r="J14" s="15">
        <f t="shared" si="6"/>
        <v>1.3141537200799605</v>
      </c>
      <c r="K14" s="15">
        <f t="shared" si="7"/>
        <v>5.1094623642300174</v>
      </c>
      <c r="L14" s="15"/>
      <c r="M14" s="13">
        <v>24.3</v>
      </c>
      <c r="N14" s="13">
        <v>23.1</v>
      </c>
      <c r="O14" s="13">
        <v>24.8</v>
      </c>
      <c r="P14" s="13">
        <v>24.8</v>
      </c>
      <c r="Q14" s="13">
        <v>23.6</v>
      </c>
      <c r="R14" s="14">
        <f t="shared" si="1"/>
        <v>24.119999999999997</v>
      </c>
      <c r="S14" s="15">
        <f t="shared" si="8"/>
        <v>0.75299402388066761</v>
      </c>
      <c r="T14" s="15">
        <f t="shared" si="9"/>
        <v>3.1218657706495345</v>
      </c>
      <c r="U14" s="15"/>
      <c r="V14" s="13">
        <v>22.8</v>
      </c>
      <c r="W14" s="13">
        <v>22.8</v>
      </c>
      <c r="X14" s="13">
        <v>20.7</v>
      </c>
      <c r="Y14" s="13">
        <v>22.5</v>
      </c>
      <c r="Z14" s="13">
        <v>21.4</v>
      </c>
      <c r="AA14" s="14">
        <f t="shared" si="2"/>
        <v>22.04</v>
      </c>
      <c r="AB14" s="15">
        <f t="shared" si="10"/>
        <v>0.94498677239419682</v>
      </c>
      <c r="AC14" s="15">
        <f t="shared" si="11"/>
        <v>4.2875987858175897</v>
      </c>
      <c r="AE14" s="11" t="s">
        <v>30</v>
      </c>
      <c r="AF14" s="16" t="s">
        <v>31</v>
      </c>
      <c r="AG14" s="17">
        <f t="shared" si="3"/>
        <v>25.72</v>
      </c>
      <c r="AH14" s="17">
        <f t="shared" si="4"/>
        <v>24.119999999999997</v>
      </c>
      <c r="AI14" s="17">
        <f t="shared" si="5"/>
        <v>22.04</v>
      </c>
      <c r="AJ14" s="18">
        <f t="shared" si="12"/>
        <v>23.959999999999997</v>
      </c>
      <c r="AK14" s="15">
        <f t="shared" si="13"/>
        <v>1.845210015147327</v>
      </c>
      <c r="AL14" s="15">
        <f t="shared" si="14"/>
        <v>7.7012104138035351</v>
      </c>
      <c r="AN14" s="2" t="s">
        <v>32</v>
      </c>
      <c r="AO14" s="15">
        <f>AJ11</f>
        <v>20.346666666666668</v>
      </c>
      <c r="AP14" s="15">
        <f>AJ14</f>
        <v>23.959999999999997</v>
      </c>
      <c r="AQ14" s="15">
        <f>AJ17</f>
        <v>24.893333333333331</v>
      </c>
      <c r="AR14" s="15">
        <f>AJ20</f>
        <v>22.38</v>
      </c>
    </row>
    <row r="15" spans="2:44" ht="16.2" x14ac:dyDescent="0.3">
      <c r="B15" s="11" t="s">
        <v>33</v>
      </c>
      <c r="C15" s="12" t="s">
        <v>34</v>
      </c>
      <c r="D15" s="13">
        <v>26.5</v>
      </c>
      <c r="E15" s="13">
        <v>22.5</v>
      </c>
      <c r="F15" s="13">
        <v>24.5</v>
      </c>
      <c r="G15" s="13">
        <v>25.8</v>
      </c>
      <c r="H15" s="13">
        <v>21.5</v>
      </c>
      <c r="I15" s="14">
        <f t="shared" si="0"/>
        <v>24.16</v>
      </c>
      <c r="J15" s="15">
        <f t="shared" si="6"/>
        <v>2.1279097725232621</v>
      </c>
      <c r="K15" s="15">
        <f t="shared" si="7"/>
        <v>8.8075735617684678</v>
      </c>
      <c r="L15" s="15"/>
      <c r="M15" s="13">
        <v>27.2</v>
      </c>
      <c r="N15" s="13">
        <v>23.2</v>
      </c>
      <c r="O15" s="13">
        <v>25.6</v>
      </c>
      <c r="P15" s="13">
        <v>27.9</v>
      </c>
      <c r="Q15" s="13">
        <v>23.3</v>
      </c>
      <c r="R15" s="14">
        <f t="shared" si="1"/>
        <v>25.44</v>
      </c>
      <c r="S15" s="15">
        <f t="shared" si="8"/>
        <v>2.1663333076883617</v>
      </c>
      <c r="T15" s="15">
        <f t="shared" si="9"/>
        <v>8.5154611151272075</v>
      </c>
      <c r="U15" s="15"/>
      <c r="V15" s="13">
        <v>22.8</v>
      </c>
      <c r="W15" s="13">
        <v>23.5</v>
      </c>
      <c r="X15" s="13">
        <v>22.1</v>
      </c>
      <c r="Y15" s="13">
        <v>24</v>
      </c>
      <c r="Z15" s="13">
        <v>20.100000000000001</v>
      </c>
      <c r="AA15" s="14">
        <f t="shared" si="2"/>
        <v>22.5</v>
      </c>
      <c r="AB15" s="15">
        <f t="shared" si="10"/>
        <v>1.5215124054702933</v>
      </c>
      <c r="AC15" s="15">
        <f t="shared" si="11"/>
        <v>6.7622773576457478</v>
      </c>
      <c r="AE15" s="11" t="s">
        <v>33</v>
      </c>
      <c r="AF15" s="16" t="s">
        <v>34</v>
      </c>
      <c r="AG15" s="17">
        <f t="shared" si="3"/>
        <v>24.16</v>
      </c>
      <c r="AH15" s="17">
        <f t="shared" si="4"/>
        <v>25.44</v>
      </c>
      <c r="AI15" s="17">
        <f t="shared" si="5"/>
        <v>22.5</v>
      </c>
      <c r="AJ15" s="18">
        <f t="shared" si="12"/>
        <v>24.033333333333331</v>
      </c>
      <c r="AK15" s="15">
        <f t="shared" si="13"/>
        <v>1.4740872882340907</v>
      </c>
      <c r="AL15" s="15">
        <f t="shared" si="14"/>
        <v>6.1335116015288103</v>
      </c>
    </row>
    <row r="16" spans="2:44" ht="16.2" x14ac:dyDescent="0.3">
      <c r="B16" s="11" t="s">
        <v>35</v>
      </c>
      <c r="C16" s="12" t="s">
        <v>36</v>
      </c>
      <c r="D16" s="13">
        <v>23.9</v>
      </c>
      <c r="E16" s="13">
        <v>22.5</v>
      </c>
      <c r="F16" s="13">
        <v>23.9</v>
      </c>
      <c r="G16" s="13">
        <v>23.1</v>
      </c>
      <c r="H16" s="13">
        <v>22.1</v>
      </c>
      <c r="I16" s="14">
        <f t="shared" si="0"/>
        <v>23.1</v>
      </c>
      <c r="J16" s="15">
        <f t="shared" si="6"/>
        <v>0.81240384046359493</v>
      </c>
      <c r="K16" s="15">
        <f t="shared" si="7"/>
        <v>3.5168997422666446</v>
      </c>
      <c r="L16" s="15"/>
      <c r="M16" s="13">
        <v>21.7</v>
      </c>
      <c r="N16" s="13">
        <v>20.399999999999999</v>
      </c>
      <c r="O16" s="13">
        <v>22.5</v>
      </c>
      <c r="P16" s="13">
        <v>22.5</v>
      </c>
      <c r="Q16" s="13">
        <v>20.9</v>
      </c>
      <c r="R16" s="14">
        <f t="shared" si="1"/>
        <v>21.6</v>
      </c>
      <c r="S16" s="15">
        <f t="shared" si="8"/>
        <v>0.94339811320566103</v>
      </c>
      <c r="T16" s="15">
        <f t="shared" si="9"/>
        <v>4.3675838574336154</v>
      </c>
      <c r="U16" s="15"/>
      <c r="V16" s="13">
        <v>21.2</v>
      </c>
      <c r="W16" s="13">
        <v>21.2</v>
      </c>
      <c r="X16" s="13">
        <v>20.100000000000001</v>
      </c>
      <c r="Y16" s="13">
        <v>20.399999999999999</v>
      </c>
      <c r="Z16" s="13">
        <v>19</v>
      </c>
      <c r="AA16" s="14">
        <f t="shared" si="2"/>
        <v>20.380000000000003</v>
      </c>
      <c r="AB16" s="15">
        <f t="shared" si="10"/>
        <v>0.91214034007930989</v>
      </c>
      <c r="AC16" s="15">
        <f t="shared" si="11"/>
        <v>4.4756640828229139</v>
      </c>
      <c r="AE16" s="11" t="s">
        <v>35</v>
      </c>
      <c r="AF16" s="16" t="s">
        <v>36</v>
      </c>
      <c r="AG16" s="17">
        <f t="shared" si="3"/>
        <v>23.1</v>
      </c>
      <c r="AH16" s="17">
        <f t="shared" si="4"/>
        <v>21.6</v>
      </c>
      <c r="AI16" s="17">
        <f t="shared" si="5"/>
        <v>20.380000000000003</v>
      </c>
      <c r="AJ16" s="18">
        <f t="shared" si="12"/>
        <v>21.693333333333339</v>
      </c>
      <c r="AK16" s="15">
        <f t="shared" si="13"/>
        <v>1.3623998434135742</v>
      </c>
      <c r="AL16" s="15">
        <f t="shared" si="14"/>
        <v>6.2802697145677966</v>
      </c>
    </row>
    <row r="17" spans="2:44" ht="16.2" x14ac:dyDescent="0.3">
      <c r="B17" s="11" t="s">
        <v>37</v>
      </c>
      <c r="C17" s="12" t="s">
        <v>38</v>
      </c>
      <c r="D17" s="13">
        <v>24.2</v>
      </c>
      <c r="E17" s="13">
        <v>26.2</v>
      </c>
      <c r="F17" s="13">
        <v>25.2</v>
      </c>
      <c r="G17" s="13">
        <v>23.6</v>
      </c>
      <c r="H17" s="13">
        <v>25.1</v>
      </c>
      <c r="I17" s="14">
        <f t="shared" si="0"/>
        <v>24.859999999999996</v>
      </c>
      <c r="J17" s="15">
        <f t="shared" si="6"/>
        <v>0.99899949949937361</v>
      </c>
      <c r="K17" s="15">
        <f t="shared" si="7"/>
        <v>4.0185016069966766</v>
      </c>
      <c r="L17" s="15"/>
      <c r="M17" s="13">
        <v>22.4</v>
      </c>
      <c r="N17" s="13">
        <v>24.3</v>
      </c>
      <c r="O17" s="13">
        <v>23.9</v>
      </c>
      <c r="P17" s="13">
        <v>21.7</v>
      </c>
      <c r="Q17" s="13">
        <v>26.1</v>
      </c>
      <c r="R17" s="14">
        <f t="shared" si="1"/>
        <v>23.68</v>
      </c>
      <c r="S17" s="15">
        <f t="shared" si="8"/>
        <v>1.7210461934532737</v>
      </c>
      <c r="T17" s="15">
        <f t="shared" si="9"/>
        <v>7.2679315601911894</v>
      </c>
      <c r="U17" s="15"/>
      <c r="V17" s="13">
        <v>26.5</v>
      </c>
      <c r="W17" s="13">
        <v>24.9</v>
      </c>
      <c r="X17" s="13">
        <v>28.1</v>
      </c>
      <c r="Y17" s="13">
        <v>23.3</v>
      </c>
      <c r="Z17" s="13">
        <v>27.9</v>
      </c>
      <c r="AA17" s="14">
        <f t="shared" si="2"/>
        <v>26.139999999999997</v>
      </c>
      <c r="AB17" s="15">
        <f t="shared" si="10"/>
        <v>2.0415680248279751</v>
      </c>
      <c r="AC17" s="15">
        <f t="shared" si="11"/>
        <v>7.8101301638407623</v>
      </c>
      <c r="AE17" s="11" t="s">
        <v>37</v>
      </c>
      <c r="AF17" s="16" t="s">
        <v>38</v>
      </c>
      <c r="AG17" s="17">
        <f t="shared" si="3"/>
        <v>24.859999999999996</v>
      </c>
      <c r="AH17" s="17">
        <f t="shared" si="4"/>
        <v>23.68</v>
      </c>
      <c r="AI17" s="17">
        <f t="shared" si="5"/>
        <v>26.139999999999997</v>
      </c>
      <c r="AJ17" s="18">
        <f t="shared" si="12"/>
        <v>24.893333333333331</v>
      </c>
      <c r="AK17" s="15">
        <f t="shared" si="13"/>
        <v>1.2303387067524658</v>
      </c>
      <c r="AL17" s="15">
        <f t="shared" si="14"/>
        <v>4.9424425820265103</v>
      </c>
    </row>
    <row r="18" spans="2:44" ht="16.2" x14ac:dyDescent="0.3">
      <c r="B18" s="11" t="s">
        <v>39</v>
      </c>
      <c r="C18" s="12" t="s">
        <v>40</v>
      </c>
      <c r="D18" s="13">
        <v>24.2</v>
      </c>
      <c r="E18" s="13">
        <v>22.2</v>
      </c>
      <c r="F18" s="13">
        <v>22.2</v>
      </c>
      <c r="G18" s="13">
        <v>22.5</v>
      </c>
      <c r="H18" s="13">
        <v>21.4</v>
      </c>
      <c r="I18" s="14">
        <f t="shared" si="0"/>
        <v>22.5</v>
      </c>
      <c r="J18" s="15">
        <f t="shared" si="6"/>
        <v>1.0344080432788603</v>
      </c>
      <c r="K18" s="15">
        <f t="shared" si="7"/>
        <v>4.5973690812393793</v>
      </c>
      <c r="L18" s="15"/>
      <c r="M18" s="13">
        <v>25.3</v>
      </c>
      <c r="N18" s="13">
        <v>23.2</v>
      </c>
      <c r="O18" s="13">
        <v>24</v>
      </c>
      <c r="P18" s="13">
        <v>25</v>
      </c>
      <c r="Q18" s="13">
        <v>24</v>
      </c>
      <c r="R18" s="14">
        <f t="shared" si="1"/>
        <v>24.3</v>
      </c>
      <c r="S18" s="15">
        <f t="shared" si="8"/>
        <v>0.84852813742385735</v>
      </c>
      <c r="T18" s="15">
        <f t="shared" si="9"/>
        <v>3.4918853391928284</v>
      </c>
      <c r="U18" s="15"/>
      <c r="V18" s="13">
        <v>23.1</v>
      </c>
      <c r="W18" s="13">
        <v>24</v>
      </c>
      <c r="X18" s="13">
        <v>23.1</v>
      </c>
      <c r="Y18" s="13">
        <v>23.2</v>
      </c>
      <c r="Z18" s="13">
        <v>22.3</v>
      </c>
      <c r="AA18" s="14">
        <f t="shared" si="2"/>
        <v>23.14</v>
      </c>
      <c r="AB18" s="15">
        <f t="shared" si="10"/>
        <v>0.60249481325568244</v>
      </c>
      <c r="AC18" s="15">
        <f t="shared" si="11"/>
        <v>2.60369409358549</v>
      </c>
      <c r="AE18" s="11" t="s">
        <v>39</v>
      </c>
      <c r="AF18" s="16" t="s">
        <v>40</v>
      </c>
      <c r="AG18" s="17">
        <f t="shared" si="3"/>
        <v>22.5</v>
      </c>
      <c r="AH18" s="17">
        <f t="shared" si="4"/>
        <v>24.3</v>
      </c>
      <c r="AI18" s="17">
        <f t="shared" si="5"/>
        <v>23.14</v>
      </c>
      <c r="AJ18" s="18">
        <f t="shared" si="12"/>
        <v>23.313333333333333</v>
      </c>
      <c r="AK18" s="15">
        <f t="shared" si="13"/>
        <v>0.91243264591603368</v>
      </c>
      <c r="AL18" s="15">
        <f t="shared" si="14"/>
        <v>3.9137802941780113</v>
      </c>
    </row>
    <row r="19" spans="2:44" ht="16.2" x14ac:dyDescent="0.3">
      <c r="B19" s="11" t="s">
        <v>41</v>
      </c>
      <c r="C19" s="12" t="s">
        <v>42</v>
      </c>
      <c r="D19" s="13">
        <v>21.7</v>
      </c>
      <c r="E19" s="13">
        <v>23.2</v>
      </c>
      <c r="F19" s="13">
        <v>21.7</v>
      </c>
      <c r="G19" s="13">
        <v>21</v>
      </c>
      <c r="H19" s="13">
        <v>22.9</v>
      </c>
      <c r="I19" s="14">
        <f t="shared" si="0"/>
        <v>22.1</v>
      </c>
      <c r="J19" s="15">
        <f t="shared" si="6"/>
        <v>0.91923881554251141</v>
      </c>
      <c r="K19" s="15">
        <f t="shared" si="7"/>
        <v>4.1594516540385129</v>
      </c>
      <c r="L19" s="15"/>
      <c r="M19" s="13">
        <v>21.6</v>
      </c>
      <c r="N19" s="13">
        <v>23.2</v>
      </c>
      <c r="O19" s="13">
        <v>22.4</v>
      </c>
      <c r="P19" s="13">
        <v>22.4</v>
      </c>
      <c r="Q19" s="13">
        <v>23.7</v>
      </c>
      <c r="R19" s="14">
        <f t="shared" si="1"/>
        <v>22.66</v>
      </c>
      <c r="S19" s="15">
        <f t="shared" si="8"/>
        <v>0.81117199162692932</v>
      </c>
      <c r="T19" s="15">
        <f t="shared" si="9"/>
        <v>3.5797528315398468</v>
      </c>
      <c r="U19" s="15"/>
      <c r="V19" s="13">
        <v>23.1</v>
      </c>
      <c r="W19" s="13">
        <v>23.1</v>
      </c>
      <c r="X19" s="13">
        <v>24.7</v>
      </c>
      <c r="Y19" s="13">
        <v>22.3</v>
      </c>
      <c r="Z19" s="13">
        <v>23.6</v>
      </c>
      <c r="AA19" s="14">
        <f t="shared" si="2"/>
        <v>23.360000000000003</v>
      </c>
      <c r="AB19" s="15">
        <f t="shared" si="10"/>
        <v>0.88204308284799726</v>
      </c>
      <c r="AC19" s="15">
        <f t="shared" si="11"/>
        <v>3.7758693615068371</v>
      </c>
      <c r="AE19" s="11" t="s">
        <v>41</v>
      </c>
      <c r="AF19" s="16" t="s">
        <v>42</v>
      </c>
      <c r="AG19" s="17">
        <f t="shared" si="3"/>
        <v>22.1</v>
      </c>
      <c r="AH19" s="17">
        <f t="shared" si="4"/>
        <v>22.66</v>
      </c>
      <c r="AI19" s="17">
        <f t="shared" si="5"/>
        <v>23.360000000000003</v>
      </c>
      <c r="AJ19" s="18">
        <f t="shared" si="12"/>
        <v>22.706666666666667</v>
      </c>
      <c r="AK19" s="15">
        <f t="shared" si="13"/>
        <v>0.63129496539520602</v>
      </c>
      <c r="AL19" s="15">
        <f t="shared" si="14"/>
        <v>2.7802185792507603</v>
      </c>
    </row>
    <row r="20" spans="2:44" ht="16.2" x14ac:dyDescent="0.3">
      <c r="B20" s="11" t="s">
        <v>43</v>
      </c>
      <c r="C20" s="12" t="s">
        <v>44</v>
      </c>
      <c r="D20" s="13">
        <v>21.8</v>
      </c>
      <c r="E20" s="13">
        <v>24</v>
      </c>
      <c r="F20" s="13">
        <v>24</v>
      </c>
      <c r="G20" s="13">
        <v>21.5</v>
      </c>
      <c r="H20" s="13">
        <v>23.4</v>
      </c>
      <c r="I20" s="14">
        <f t="shared" si="0"/>
        <v>22.939999999999998</v>
      </c>
      <c r="J20" s="15">
        <f t="shared" si="6"/>
        <v>1.2074767078498863</v>
      </c>
      <c r="K20" s="15">
        <f t="shared" si="7"/>
        <v>5.2636299383168543</v>
      </c>
      <c r="L20" s="15"/>
      <c r="M20" s="13">
        <v>20.7</v>
      </c>
      <c r="N20" s="13">
        <v>22.7</v>
      </c>
      <c r="O20" s="13">
        <v>22.6</v>
      </c>
      <c r="P20" s="13">
        <v>20.8</v>
      </c>
      <c r="Q20" s="13">
        <v>22.6</v>
      </c>
      <c r="R20" s="14">
        <f t="shared" si="1"/>
        <v>21.880000000000003</v>
      </c>
      <c r="S20" s="15">
        <f t="shared" si="8"/>
        <v>1.0329569206893385</v>
      </c>
      <c r="T20" s="15">
        <f t="shared" si="9"/>
        <v>4.7210096923644347</v>
      </c>
      <c r="U20" s="15"/>
      <c r="V20" s="13">
        <v>23.3</v>
      </c>
      <c r="W20" s="13">
        <v>21.2</v>
      </c>
      <c r="X20" s="13">
        <v>23.3</v>
      </c>
      <c r="Y20" s="13">
        <v>21</v>
      </c>
      <c r="Z20" s="13">
        <v>22.8</v>
      </c>
      <c r="AA20" s="14">
        <f t="shared" si="2"/>
        <v>22.32</v>
      </c>
      <c r="AB20" s="15">
        <f t="shared" si="10"/>
        <v>1.1344602240713428</v>
      </c>
      <c r="AC20" s="15">
        <f t="shared" si="11"/>
        <v>5.08270709709383</v>
      </c>
      <c r="AE20" s="11" t="s">
        <v>43</v>
      </c>
      <c r="AF20" s="16" t="s">
        <v>44</v>
      </c>
      <c r="AG20" s="17">
        <f t="shared" si="3"/>
        <v>22.939999999999998</v>
      </c>
      <c r="AH20" s="17">
        <f t="shared" si="4"/>
        <v>21.880000000000003</v>
      </c>
      <c r="AI20" s="17">
        <f t="shared" si="5"/>
        <v>22.32</v>
      </c>
      <c r="AJ20" s="18">
        <f t="shared" si="12"/>
        <v>22.38</v>
      </c>
      <c r="AK20" s="15">
        <f t="shared" si="13"/>
        <v>0.53254107822777141</v>
      </c>
      <c r="AL20" s="15">
        <f t="shared" si="14"/>
        <v>2.379540117192902</v>
      </c>
    </row>
    <row r="21" spans="2:44" x14ac:dyDescent="0.3">
      <c r="I21" s="73"/>
      <c r="AG21" s="17"/>
    </row>
    <row r="23" spans="2:44" x14ac:dyDescent="0.3">
      <c r="C23" s="3" t="s">
        <v>45</v>
      </c>
      <c r="D23" s="3"/>
    </row>
    <row r="24" spans="2:44" x14ac:dyDescent="0.3">
      <c r="D24" t="s">
        <v>2</v>
      </c>
      <c r="E24" t="s">
        <v>3</v>
      </c>
      <c r="F24" t="s">
        <v>4</v>
      </c>
      <c r="G24" t="s">
        <v>5</v>
      </c>
      <c r="H24" t="s">
        <v>6</v>
      </c>
      <c r="I24" s="4" t="s">
        <v>7</v>
      </c>
      <c r="J24" s="5" t="s">
        <v>8</v>
      </c>
      <c r="K24" s="5" t="s">
        <v>9</v>
      </c>
      <c r="M24" t="s">
        <v>2</v>
      </c>
      <c r="N24" t="s">
        <v>3</v>
      </c>
      <c r="O24" t="s">
        <v>4</v>
      </c>
      <c r="P24" t="s">
        <v>5</v>
      </c>
      <c r="Q24" t="s">
        <v>6</v>
      </c>
      <c r="R24" s="4" t="s">
        <v>10</v>
      </c>
      <c r="S24" s="5" t="s">
        <v>8</v>
      </c>
      <c r="T24" s="5" t="s">
        <v>9</v>
      </c>
      <c r="V24" t="s">
        <v>2</v>
      </c>
      <c r="W24" t="s">
        <v>3</v>
      </c>
      <c r="X24" t="s">
        <v>4</v>
      </c>
      <c r="Y24" t="s">
        <v>5</v>
      </c>
      <c r="Z24" t="s">
        <v>6</v>
      </c>
      <c r="AA24" s="4" t="s">
        <v>11</v>
      </c>
      <c r="AB24" s="5" t="s">
        <v>8</v>
      </c>
      <c r="AC24" s="5" t="s">
        <v>9</v>
      </c>
      <c r="AE24" s="60" t="s">
        <v>12</v>
      </c>
      <c r="AF24" s="60"/>
      <c r="AG24" s="4" t="s">
        <v>7</v>
      </c>
      <c r="AH24" s="4" t="s">
        <v>10</v>
      </c>
      <c r="AI24" s="4" t="s">
        <v>11</v>
      </c>
      <c r="AJ24" s="61" t="s">
        <v>13</v>
      </c>
      <c r="AK24" s="61" t="s">
        <v>8</v>
      </c>
      <c r="AL24" s="61" t="s">
        <v>9</v>
      </c>
    </row>
    <row r="25" spans="2:44" ht="16.2" x14ac:dyDescent="0.3">
      <c r="B25" s="11" t="s">
        <v>14</v>
      </c>
      <c r="C25" s="12" t="s">
        <v>15</v>
      </c>
      <c r="D25" s="23">
        <v>6</v>
      </c>
      <c r="E25" s="23">
        <v>7</v>
      </c>
      <c r="F25" s="23">
        <v>6</v>
      </c>
      <c r="G25" s="23">
        <v>5</v>
      </c>
      <c r="H25" s="23">
        <v>6</v>
      </c>
      <c r="I25" s="24">
        <f>AVERAGE(D25:H25)</f>
        <v>6</v>
      </c>
      <c r="J25" s="15">
        <f>STDEV(D25:H25)</f>
        <v>0.70710678118654757</v>
      </c>
      <c r="K25" s="15">
        <f>J25*100/I25</f>
        <v>11.785113019775793</v>
      </c>
      <c r="M25" s="23">
        <v>7</v>
      </c>
      <c r="N25" s="23">
        <v>5</v>
      </c>
      <c r="O25" s="23">
        <v>6</v>
      </c>
      <c r="P25" s="23">
        <v>6</v>
      </c>
      <c r="Q25" s="23">
        <v>6</v>
      </c>
      <c r="R25" s="24">
        <f>AVERAGE(M25:Q25)</f>
        <v>6</v>
      </c>
      <c r="S25" s="15">
        <f>STDEV(M25:Q25)</f>
        <v>0.70710678118654757</v>
      </c>
      <c r="T25" s="15">
        <f>S25*100/R25</f>
        <v>11.785113019775793</v>
      </c>
      <c r="V25" s="23">
        <v>7</v>
      </c>
      <c r="W25" s="23">
        <v>6</v>
      </c>
      <c r="X25" s="23">
        <v>7</v>
      </c>
      <c r="Y25" s="23">
        <v>6</v>
      </c>
      <c r="Z25" s="23">
        <v>6</v>
      </c>
      <c r="AA25" s="24">
        <f>AVERAGE(V25:Z25)</f>
        <v>6.4</v>
      </c>
      <c r="AB25" s="15">
        <f>STDEV(V25:Z25)</f>
        <v>0.54772255750516619</v>
      </c>
      <c r="AC25" s="15">
        <f>AB25*100/AA25</f>
        <v>8.5581649610182211</v>
      </c>
      <c r="AE25" s="11" t="s">
        <v>14</v>
      </c>
      <c r="AF25" s="16" t="s">
        <v>15</v>
      </c>
      <c r="AG25" s="25">
        <f t="shared" ref="AG25:AG36" si="15">I25</f>
        <v>6</v>
      </c>
      <c r="AH25" s="25">
        <f t="shared" ref="AH25:AH36" si="16">R25</f>
        <v>6</v>
      </c>
      <c r="AI25" s="25">
        <f t="shared" ref="AI25:AI36" si="17">AA25</f>
        <v>6.4</v>
      </c>
      <c r="AJ25" s="18">
        <f>AVERAGE(AG25:AI25)</f>
        <v>6.1333333333333329</v>
      </c>
      <c r="AK25" s="15">
        <f>STDEV(AE25:AI25)</f>
        <v>0.23094010767585052</v>
      </c>
      <c r="AL25" s="15">
        <f>AK25*100/AJ25</f>
        <v>3.765327842541041</v>
      </c>
    </row>
    <row r="26" spans="2:44" ht="16.2" x14ac:dyDescent="0.3">
      <c r="B26" s="11" t="s">
        <v>16</v>
      </c>
      <c r="C26" s="12" t="s">
        <v>17</v>
      </c>
      <c r="D26" s="23">
        <v>6</v>
      </c>
      <c r="E26" s="23">
        <v>6</v>
      </c>
      <c r="F26" s="23">
        <v>6</v>
      </c>
      <c r="G26" s="23">
        <v>6</v>
      </c>
      <c r="H26" s="23">
        <v>5</v>
      </c>
      <c r="I26" s="24">
        <f t="shared" ref="I26:I35" si="18">AVERAGE(D26:H26)</f>
        <v>5.8</v>
      </c>
      <c r="J26" s="15">
        <f t="shared" ref="J26:J36" si="19">STDEV(D26:H26)</f>
        <v>0.44721359549995793</v>
      </c>
      <c r="K26" s="15">
        <f t="shared" ref="K26:K36" si="20">J26*100/I26</f>
        <v>7.7105792327578957</v>
      </c>
      <c r="M26" s="23">
        <v>7</v>
      </c>
      <c r="N26" s="23">
        <v>7</v>
      </c>
      <c r="O26" s="23">
        <v>7</v>
      </c>
      <c r="P26" s="23">
        <v>7</v>
      </c>
      <c r="Q26" s="23">
        <v>7</v>
      </c>
      <c r="R26" s="24">
        <f t="shared" ref="R26:R36" si="21">AVERAGE(M26:Q26)</f>
        <v>7</v>
      </c>
      <c r="S26" s="15">
        <f t="shared" ref="S26:S36" si="22">STDEV(M26:Q26)</f>
        <v>0</v>
      </c>
      <c r="T26" s="15">
        <f t="shared" ref="T26:T36" si="23">S26*100/R26</f>
        <v>0</v>
      </c>
      <c r="V26" s="23">
        <v>7</v>
      </c>
      <c r="W26" s="23">
        <v>6</v>
      </c>
      <c r="X26" s="23">
        <v>7</v>
      </c>
      <c r="Y26" s="23">
        <v>6</v>
      </c>
      <c r="Z26" s="23">
        <v>6</v>
      </c>
      <c r="AA26" s="24">
        <f t="shared" ref="AA26:AA36" si="24">AVERAGE(V26:Z26)</f>
        <v>6.4</v>
      </c>
      <c r="AB26" s="15">
        <f t="shared" ref="AB26:AB36" si="25">STDEV(V26:Z26)</f>
        <v>0.54772255750516619</v>
      </c>
      <c r="AC26" s="15">
        <f t="shared" ref="AC26:AC36" si="26">AB26*100/AA26</f>
        <v>8.5581649610182211</v>
      </c>
      <c r="AE26" s="11" t="s">
        <v>16</v>
      </c>
      <c r="AF26" s="16" t="s">
        <v>17</v>
      </c>
      <c r="AG26" s="25">
        <f t="shared" si="15"/>
        <v>5.8</v>
      </c>
      <c r="AH26" s="25">
        <f t="shared" si="16"/>
        <v>7</v>
      </c>
      <c r="AI26" s="25">
        <f t="shared" si="17"/>
        <v>6.4</v>
      </c>
      <c r="AJ26" s="18">
        <f t="shared" ref="AJ26:AJ36" si="27">AVERAGE(AG26:AI26)</f>
        <v>6.4000000000000012</v>
      </c>
      <c r="AK26" s="15">
        <f t="shared" ref="AK26:AK36" si="28">STDEV(AE26:AI26)</f>
        <v>0.60000000000000009</v>
      </c>
      <c r="AL26" s="15">
        <f t="shared" ref="AL26:AL36" si="29">AK26*100/AJ26</f>
        <v>9.375</v>
      </c>
    </row>
    <row r="27" spans="2:44" ht="16.2" x14ac:dyDescent="0.3">
      <c r="B27" s="11" t="s">
        <v>18</v>
      </c>
      <c r="C27" s="12" t="s">
        <v>19</v>
      </c>
      <c r="D27" s="23">
        <v>6</v>
      </c>
      <c r="E27" s="23">
        <v>7</v>
      </c>
      <c r="F27" s="23">
        <v>7</v>
      </c>
      <c r="G27" s="23">
        <v>7</v>
      </c>
      <c r="H27" s="23">
        <v>6</v>
      </c>
      <c r="I27" s="24">
        <f t="shared" si="18"/>
        <v>6.6</v>
      </c>
      <c r="J27" s="15">
        <f t="shared" si="19"/>
        <v>0.54772255750516607</v>
      </c>
      <c r="K27" s="15">
        <f t="shared" si="20"/>
        <v>8.2988266288661521</v>
      </c>
      <c r="M27" s="23">
        <v>7</v>
      </c>
      <c r="N27" s="23"/>
      <c r="O27" s="23">
        <v>6</v>
      </c>
      <c r="P27" s="23">
        <v>6</v>
      </c>
      <c r="Q27" s="23">
        <v>7</v>
      </c>
      <c r="R27" s="24">
        <f t="shared" si="21"/>
        <v>6.5</v>
      </c>
      <c r="S27" s="15">
        <f t="shared" si="22"/>
        <v>0.57735026918962573</v>
      </c>
      <c r="T27" s="15">
        <f t="shared" si="23"/>
        <v>8.8823118336865505</v>
      </c>
      <c r="V27" s="23">
        <v>7</v>
      </c>
      <c r="W27" s="23">
        <v>6</v>
      </c>
      <c r="X27" s="23">
        <v>7</v>
      </c>
      <c r="Y27" s="23">
        <v>7</v>
      </c>
      <c r="Z27" s="23">
        <v>6</v>
      </c>
      <c r="AA27" s="24">
        <f t="shared" si="24"/>
        <v>6.6</v>
      </c>
      <c r="AB27" s="15">
        <f t="shared" si="25"/>
        <v>0.54772255750516607</v>
      </c>
      <c r="AC27" s="15">
        <f t="shared" si="26"/>
        <v>8.2988266288661521</v>
      </c>
      <c r="AE27" s="11" t="s">
        <v>18</v>
      </c>
      <c r="AF27" s="16" t="s">
        <v>19</v>
      </c>
      <c r="AG27" s="25">
        <f t="shared" si="15"/>
        <v>6.6</v>
      </c>
      <c r="AH27" s="25">
        <f t="shared" si="16"/>
        <v>6.5</v>
      </c>
      <c r="AI27" s="25">
        <f t="shared" si="17"/>
        <v>6.6</v>
      </c>
      <c r="AJ27" s="18">
        <f t="shared" si="27"/>
        <v>6.5666666666666664</v>
      </c>
      <c r="AK27" s="15">
        <f t="shared" si="28"/>
        <v>5.7735026918962373E-2</v>
      </c>
      <c r="AL27" s="15">
        <f t="shared" si="29"/>
        <v>0.87921360790298031</v>
      </c>
      <c r="AN27" s="71" t="s">
        <v>46</v>
      </c>
      <c r="AO27" s="72" t="s">
        <v>20</v>
      </c>
      <c r="AP27" s="72" t="s">
        <v>21</v>
      </c>
      <c r="AQ27" s="72" t="s">
        <v>22</v>
      </c>
      <c r="AR27" s="72" t="s">
        <v>23</v>
      </c>
    </row>
    <row r="28" spans="2:44" ht="16.2" x14ac:dyDescent="0.3">
      <c r="B28" s="11" t="s">
        <v>24</v>
      </c>
      <c r="C28" s="12" t="s">
        <v>25</v>
      </c>
      <c r="D28" s="23">
        <v>6</v>
      </c>
      <c r="E28" s="23">
        <v>6</v>
      </c>
      <c r="F28" s="23">
        <v>7</v>
      </c>
      <c r="G28" s="23">
        <v>6</v>
      </c>
      <c r="H28" s="23">
        <v>6</v>
      </c>
      <c r="I28" s="24">
        <f t="shared" si="18"/>
        <v>6.2</v>
      </c>
      <c r="J28" s="15">
        <f t="shared" si="19"/>
        <v>0.44721359549995793</v>
      </c>
      <c r="K28" s="15">
        <f t="shared" si="20"/>
        <v>7.2131225080638375</v>
      </c>
      <c r="M28" s="23">
        <v>7</v>
      </c>
      <c r="N28" s="23">
        <v>6</v>
      </c>
      <c r="O28" s="23">
        <v>7</v>
      </c>
      <c r="P28" s="23">
        <v>6</v>
      </c>
      <c r="Q28" s="23">
        <v>7</v>
      </c>
      <c r="R28" s="24">
        <f t="shared" si="21"/>
        <v>6.6</v>
      </c>
      <c r="S28" s="15">
        <f t="shared" si="22"/>
        <v>0.54772255750516619</v>
      </c>
      <c r="T28" s="15">
        <f t="shared" si="23"/>
        <v>8.2988266288661556</v>
      </c>
      <c r="V28" s="23">
        <v>7</v>
      </c>
      <c r="W28" s="23">
        <v>6</v>
      </c>
      <c r="X28" s="23">
        <v>7</v>
      </c>
      <c r="Y28" s="23">
        <v>6</v>
      </c>
      <c r="Z28" s="23">
        <v>7</v>
      </c>
      <c r="AA28" s="24">
        <f t="shared" si="24"/>
        <v>6.6</v>
      </c>
      <c r="AB28" s="15">
        <f t="shared" si="25"/>
        <v>0.54772255750516619</v>
      </c>
      <c r="AC28" s="15">
        <f t="shared" si="26"/>
        <v>8.2988266288661556</v>
      </c>
      <c r="AE28" s="11" t="s">
        <v>24</v>
      </c>
      <c r="AF28" s="16" t="s">
        <v>25</v>
      </c>
      <c r="AG28" s="25">
        <f t="shared" si="15"/>
        <v>6.2</v>
      </c>
      <c r="AH28" s="25">
        <f t="shared" si="16"/>
        <v>6.6</v>
      </c>
      <c r="AI28" s="25">
        <f t="shared" si="17"/>
        <v>6.6</v>
      </c>
      <c r="AJ28" s="18">
        <f t="shared" si="27"/>
        <v>6.4666666666666659</v>
      </c>
      <c r="AK28" s="15">
        <f t="shared" si="28"/>
        <v>0.23094010767585002</v>
      </c>
      <c r="AL28" s="15">
        <f t="shared" si="29"/>
        <v>3.5712387784925261</v>
      </c>
      <c r="AN28" s="2" t="s">
        <v>26</v>
      </c>
      <c r="AO28" s="15">
        <f>AJ25</f>
        <v>6.1333333333333329</v>
      </c>
      <c r="AP28" s="15">
        <f>AJ28</f>
        <v>6.4666666666666659</v>
      </c>
      <c r="AQ28" s="15">
        <f>AJ31</f>
        <v>6.5999999999999988</v>
      </c>
      <c r="AR28" s="15">
        <f>AJ34</f>
        <v>6.333333333333333</v>
      </c>
    </row>
    <row r="29" spans="2:44" ht="16.2" x14ac:dyDescent="0.3">
      <c r="B29" s="11" t="s">
        <v>27</v>
      </c>
      <c r="C29" s="12" t="s">
        <v>28</v>
      </c>
      <c r="D29" s="23">
        <v>7</v>
      </c>
      <c r="E29" s="23">
        <v>7</v>
      </c>
      <c r="F29" s="23">
        <v>7</v>
      </c>
      <c r="G29" s="23">
        <v>6</v>
      </c>
      <c r="H29" s="23">
        <v>7</v>
      </c>
      <c r="I29" s="24">
        <f>AVERAGE(D29:H29)</f>
        <v>6.8</v>
      </c>
      <c r="J29" s="15">
        <f t="shared" si="19"/>
        <v>0.44721359549995793</v>
      </c>
      <c r="K29" s="15">
        <f t="shared" si="20"/>
        <v>6.5766705220582056</v>
      </c>
      <c r="M29" s="23">
        <v>8</v>
      </c>
      <c r="N29" s="23">
        <v>7</v>
      </c>
      <c r="O29" s="23">
        <v>6</v>
      </c>
      <c r="P29" s="23">
        <v>7</v>
      </c>
      <c r="Q29" s="23">
        <v>7</v>
      </c>
      <c r="R29" s="24">
        <f t="shared" si="21"/>
        <v>7</v>
      </c>
      <c r="S29" s="15">
        <f t="shared" si="22"/>
        <v>0.70710678118654757</v>
      </c>
      <c r="T29" s="15">
        <f t="shared" si="23"/>
        <v>10.101525445522109</v>
      </c>
      <c r="V29" s="23">
        <v>7</v>
      </c>
      <c r="W29" s="23">
        <v>7</v>
      </c>
      <c r="X29" s="23">
        <v>7</v>
      </c>
      <c r="Y29" s="23">
        <v>6</v>
      </c>
      <c r="Z29" s="23">
        <v>6</v>
      </c>
      <c r="AA29" s="24">
        <f t="shared" si="24"/>
        <v>6.6</v>
      </c>
      <c r="AB29" s="15">
        <f t="shared" si="25"/>
        <v>0.54772255750516619</v>
      </c>
      <c r="AC29" s="15">
        <f t="shared" si="26"/>
        <v>8.2988266288661556</v>
      </c>
      <c r="AE29" s="11" t="s">
        <v>27</v>
      </c>
      <c r="AF29" s="16" t="s">
        <v>28</v>
      </c>
      <c r="AG29" s="25">
        <f t="shared" si="15"/>
        <v>6.8</v>
      </c>
      <c r="AH29" s="25">
        <f t="shared" si="16"/>
        <v>7</v>
      </c>
      <c r="AI29" s="25">
        <f t="shared" si="17"/>
        <v>6.6</v>
      </c>
      <c r="AJ29" s="18">
        <f t="shared" si="27"/>
        <v>6.8</v>
      </c>
      <c r="AK29" s="15">
        <f t="shared" si="28"/>
        <v>0.20000000000000018</v>
      </c>
      <c r="AL29" s="15">
        <f t="shared" si="29"/>
        <v>2.9411764705882382</v>
      </c>
      <c r="AN29" s="2" t="s">
        <v>29</v>
      </c>
      <c r="AO29" s="15">
        <f>AJ26</f>
        <v>6.4000000000000012</v>
      </c>
      <c r="AP29" s="15">
        <f>AJ29</f>
        <v>6.8</v>
      </c>
      <c r="AQ29" s="15">
        <f>AJ32</f>
        <v>6.8</v>
      </c>
      <c r="AR29" s="15">
        <f>AJ35</f>
        <v>6.8</v>
      </c>
    </row>
    <row r="30" spans="2:44" ht="16.2" x14ac:dyDescent="0.3">
      <c r="B30" s="11" t="s">
        <v>30</v>
      </c>
      <c r="C30" s="12" t="s">
        <v>31</v>
      </c>
      <c r="D30" s="23">
        <v>8</v>
      </c>
      <c r="E30" s="23">
        <v>7</v>
      </c>
      <c r="F30" s="23">
        <v>7</v>
      </c>
      <c r="G30" s="23">
        <v>6</v>
      </c>
      <c r="H30" s="23">
        <v>7</v>
      </c>
      <c r="I30" s="24">
        <f t="shared" si="18"/>
        <v>7</v>
      </c>
      <c r="J30" s="15">
        <f t="shared" si="19"/>
        <v>0.70710678118654757</v>
      </c>
      <c r="K30" s="15">
        <f t="shared" si="20"/>
        <v>10.101525445522109</v>
      </c>
      <c r="M30" s="23">
        <v>7</v>
      </c>
      <c r="N30" s="23">
        <v>6</v>
      </c>
      <c r="O30" s="23">
        <v>7</v>
      </c>
      <c r="P30" s="23">
        <v>6</v>
      </c>
      <c r="Q30" s="23">
        <v>7</v>
      </c>
      <c r="R30" s="24">
        <f t="shared" si="21"/>
        <v>6.6</v>
      </c>
      <c r="S30" s="15">
        <f t="shared" si="22"/>
        <v>0.54772255750516619</v>
      </c>
      <c r="T30" s="15">
        <f t="shared" si="23"/>
        <v>8.2988266288661556</v>
      </c>
      <c r="V30" s="23">
        <v>7</v>
      </c>
      <c r="W30" s="23">
        <v>7</v>
      </c>
      <c r="X30" s="23">
        <v>7</v>
      </c>
      <c r="Y30" s="23">
        <v>7</v>
      </c>
      <c r="Z30" s="23">
        <v>6</v>
      </c>
      <c r="AA30" s="24">
        <f t="shared" si="24"/>
        <v>6.8</v>
      </c>
      <c r="AB30" s="15">
        <f t="shared" si="25"/>
        <v>0.44721359549995793</v>
      </c>
      <c r="AC30" s="15">
        <f t="shared" si="26"/>
        <v>6.5766705220582056</v>
      </c>
      <c r="AE30" s="11" t="s">
        <v>30</v>
      </c>
      <c r="AF30" s="16" t="s">
        <v>31</v>
      </c>
      <c r="AG30" s="25">
        <f t="shared" si="15"/>
        <v>7</v>
      </c>
      <c r="AH30" s="25">
        <f t="shared" si="16"/>
        <v>6.6</v>
      </c>
      <c r="AI30" s="25">
        <f t="shared" si="17"/>
        <v>6.8</v>
      </c>
      <c r="AJ30" s="18">
        <f t="shared" si="27"/>
        <v>6.8</v>
      </c>
      <c r="AK30" s="15">
        <f t="shared" si="28"/>
        <v>0.20000000000000018</v>
      </c>
      <c r="AL30" s="15">
        <f t="shared" si="29"/>
        <v>2.9411764705882382</v>
      </c>
      <c r="AN30" s="2" t="s">
        <v>32</v>
      </c>
      <c r="AO30" s="15">
        <f>AJ27</f>
        <v>6.5666666666666664</v>
      </c>
      <c r="AP30" s="15">
        <f>AJ30</f>
        <v>6.8</v>
      </c>
      <c r="AQ30" s="15">
        <f>AJ33</f>
        <v>6.8</v>
      </c>
      <c r="AR30" s="15">
        <f>AJ36</f>
        <v>7.0666666666666664</v>
      </c>
    </row>
    <row r="31" spans="2:44" ht="16.2" x14ac:dyDescent="0.3">
      <c r="B31" s="11" t="s">
        <v>33</v>
      </c>
      <c r="C31" s="12" t="s">
        <v>34</v>
      </c>
      <c r="D31" s="23">
        <v>7</v>
      </c>
      <c r="E31" s="23">
        <v>7</v>
      </c>
      <c r="F31" s="23">
        <v>7</v>
      </c>
      <c r="G31" s="23">
        <v>7</v>
      </c>
      <c r="H31" s="23">
        <v>6</v>
      </c>
      <c r="I31" s="24">
        <f t="shared" si="18"/>
        <v>6.8</v>
      </c>
      <c r="J31" s="15">
        <f t="shared" si="19"/>
        <v>0.44721359549995793</v>
      </c>
      <c r="K31" s="15">
        <f t="shared" si="20"/>
        <v>6.5766705220582056</v>
      </c>
      <c r="M31" s="23">
        <v>6</v>
      </c>
      <c r="N31" s="23">
        <v>7</v>
      </c>
      <c r="O31" s="23">
        <v>6</v>
      </c>
      <c r="P31" s="23">
        <v>7</v>
      </c>
      <c r="Q31" s="23">
        <v>7</v>
      </c>
      <c r="R31" s="24">
        <f t="shared" si="21"/>
        <v>6.6</v>
      </c>
      <c r="S31" s="15">
        <f t="shared" si="22"/>
        <v>0.54772255750516619</v>
      </c>
      <c r="T31" s="15">
        <f t="shared" si="23"/>
        <v>8.2988266288661556</v>
      </c>
      <c r="V31" s="23">
        <v>7</v>
      </c>
      <c r="W31" s="23">
        <v>6</v>
      </c>
      <c r="X31" s="23">
        <v>7</v>
      </c>
      <c r="Y31" s="23">
        <v>6</v>
      </c>
      <c r="Z31" s="23">
        <v>6</v>
      </c>
      <c r="AA31" s="24">
        <f t="shared" si="24"/>
        <v>6.4</v>
      </c>
      <c r="AB31" s="15">
        <f t="shared" si="25"/>
        <v>0.54772255750516619</v>
      </c>
      <c r="AC31" s="15">
        <f t="shared" si="26"/>
        <v>8.5581649610182211</v>
      </c>
      <c r="AE31" s="11" t="s">
        <v>33</v>
      </c>
      <c r="AF31" s="16" t="s">
        <v>34</v>
      </c>
      <c r="AG31" s="25">
        <f t="shared" si="15"/>
        <v>6.8</v>
      </c>
      <c r="AH31" s="25">
        <f t="shared" si="16"/>
        <v>6.6</v>
      </c>
      <c r="AI31" s="25">
        <f t="shared" si="17"/>
        <v>6.4</v>
      </c>
      <c r="AJ31" s="18">
        <f t="shared" si="27"/>
        <v>6.5999999999999988</v>
      </c>
      <c r="AK31" s="15">
        <f t="shared" si="28"/>
        <v>0.19999999999999973</v>
      </c>
      <c r="AL31" s="15">
        <f t="shared" si="29"/>
        <v>3.0303030303030267</v>
      </c>
    </row>
    <row r="32" spans="2:44" ht="16.2" x14ac:dyDescent="0.3">
      <c r="B32" s="11" t="s">
        <v>35</v>
      </c>
      <c r="C32" s="12" t="s">
        <v>36</v>
      </c>
      <c r="D32" s="23">
        <v>7</v>
      </c>
      <c r="E32" s="23">
        <v>7</v>
      </c>
      <c r="F32" s="23">
        <v>8</v>
      </c>
      <c r="G32" s="23">
        <v>7</v>
      </c>
      <c r="H32" s="23">
        <v>7</v>
      </c>
      <c r="I32" s="24">
        <f t="shared" si="18"/>
        <v>7.2</v>
      </c>
      <c r="J32" s="15">
        <f t="shared" si="19"/>
        <v>0.44721359549995793</v>
      </c>
      <c r="K32" s="15">
        <f t="shared" si="20"/>
        <v>6.2112999374994162</v>
      </c>
      <c r="M32" s="23">
        <v>7</v>
      </c>
      <c r="N32" s="23">
        <v>6</v>
      </c>
      <c r="O32" s="23">
        <v>7</v>
      </c>
      <c r="P32" s="23">
        <v>6</v>
      </c>
      <c r="Q32" s="23">
        <v>7</v>
      </c>
      <c r="R32" s="24">
        <f t="shared" si="21"/>
        <v>6.6</v>
      </c>
      <c r="S32" s="15">
        <f t="shared" si="22"/>
        <v>0.54772255750516619</v>
      </c>
      <c r="T32" s="15">
        <f t="shared" si="23"/>
        <v>8.2988266288661556</v>
      </c>
      <c r="V32" s="23">
        <v>7</v>
      </c>
      <c r="W32" s="23">
        <v>7</v>
      </c>
      <c r="X32" s="23">
        <v>7</v>
      </c>
      <c r="Y32" s="23">
        <v>6</v>
      </c>
      <c r="Z32" s="23">
        <v>6</v>
      </c>
      <c r="AA32" s="24">
        <f t="shared" si="24"/>
        <v>6.6</v>
      </c>
      <c r="AB32" s="15">
        <f t="shared" si="25"/>
        <v>0.54772255750516619</v>
      </c>
      <c r="AC32" s="15">
        <f t="shared" si="26"/>
        <v>8.2988266288661556</v>
      </c>
      <c r="AE32" s="11" t="s">
        <v>35</v>
      </c>
      <c r="AF32" s="16" t="s">
        <v>36</v>
      </c>
      <c r="AG32" s="25">
        <f t="shared" si="15"/>
        <v>7.2</v>
      </c>
      <c r="AH32" s="25">
        <f t="shared" si="16"/>
        <v>6.6</v>
      </c>
      <c r="AI32" s="25">
        <f t="shared" si="17"/>
        <v>6.6</v>
      </c>
      <c r="AJ32" s="18">
        <f t="shared" si="27"/>
        <v>6.8</v>
      </c>
      <c r="AK32" s="15">
        <f t="shared" si="28"/>
        <v>0.34641016151377574</v>
      </c>
      <c r="AL32" s="15">
        <f t="shared" si="29"/>
        <v>5.0942670810849373</v>
      </c>
    </row>
    <row r="33" spans="2:44" ht="16.2" x14ac:dyDescent="0.3">
      <c r="B33" s="11" t="s">
        <v>37</v>
      </c>
      <c r="C33" s="12" t="s">
        <v>38</v>
      </c>
      <c r="D33" s="23">
        <v>7</v>
      </c>
      <c r="E33" s="23">
        <v>7</v>
      </c>
      <c r="F33" s="23">
        <v>6</v>
      </c>
      <c r="G33" s="23">
        <v>7</v>
      </c>
      <c r="H33" s="23">
        <v>8</v>
      </c>
      <c r="I33" s="24">
        <f t="shared" si="18"/>
        <v>7</v>
      </c>
      <c r="J33" s="15">
        <f t="shared" si="19"/>
        <v>0.70710678118654757</v>
      </c>
      <c r="K33" s="15">
        <f t="shared" si="20"/>
        <v>10.101525445522109</v>
      </c>
      <c r="M33" s="23">
        <v>7</v>
      </c>
      <c r="N33" s="23">
        <v>6</v>
      </c>
      <c r="O33" s="23">
        <v>6</v>
      </c>
      <c r="P33" s="23">
        <v>7</v>
      </c>
      <c r="Q33" s="23">
        <v>6</v>
      </c>
      <c r="R33" s="24">
        <f t="shared" si="21"/>
        <v>6.4</v>
      </c>
      <c r="S33" s="15">
        <f t="shared" si="22"/>
        <v>0.54772255750516619</v>
      </c>
      <c r="T33" s="15">
        <f t="shared" si="23"/>
        <v>8.5581649610182211</v>
      </c>
      <c r="V33" s="23">
        <v>8</v>
      </c>
      <c r="W33" s="23">
        <v>7</v>
      </c>
      <c r="X33" s="23">
        <v>7</v>
      </c>
      <c r="Y33" s="23">
        <v>6</v>
      </c>
      <c r="Z33" s="23">
        <v>7</v>
      </c>
      <c r="AA33" s="24">
        <f t="shared" si="24"/>
        <v>7</v>
      </c>
      <c r="AB33" s="15">
        <f t="shared" si="25"/>
        <v>0.70710678118654757</v>
      </c>
      <c r="AC33" s="15">
        <f t="shared" si="26"/>
        <v>10.101525445522109</v>
      </c>
      <c r="AE33" s="11" t="s">
        <v>37</v>
      </c>
      <c r="AF33" s="16" t="s">
        <v>38</v>
      </c>
      <c r="AG33" s="25">
        <f t="shared" si="15"/>
        <v>7</v>
      </c>
      <c r="AH33" s="25">
        <f t="shared" si="16"/>
        <v>6.4</v>
      </c>
      <c r="AI33" s="25">
        <f t="shared" si="17"/>
        <v>7</v>
      </c>
      <c r="AJ33" s="18">
        <f t="shared" si="27"/>
        <v>6.8</v>
      </c>
      <c r="AK33" s="15">
        <f t="shared" si="28"/>
        <v>0.34641016151377524</v>
      </c>
      <c r="AL33" s="15">
        <f t="shared" si="29"/>
        <v>5.0942670810849293</v>
      </c>
    </row>
    <row r="34" spans="2:44" ht="16.2" x14ac:dyDescent="0.3">
      <c r="B34" s="11" t="s">
        <v>39</v>
      </c>
      <c r="C34" s="12" t="s">
        <v>40</v>
      </c>
      <c r="D34" s="23">
        <v>6</v>
      </c>
      <c r="E34" s="23">
        <v>6</v>
      </c>
      <c r="F34" s="23">
        <v>6</v>
      </c>
      <c r="G34" s="23">
        <v>6</v>
      </c>
      <c r="H34" s="23">
        <v>6</v>
      </c>
      <c r="I34" s="24">
        <f t="shared" si="18"/>
        <v>6</v>
      </c>
      <c r="J34" s="15">
        <f t="shared" si="19"/>
        <v>0</v>
      </c>
      <c r="K34" s="15">
        <f t="shared" si="20"/>
        <v>0</v>
      </c>
      <c r="M34" s="23">
        <v>7</v>
      </c>
      <c r="N34" s="23">
        <v>7</v>
      </c>
      <c r="O34" s="23">
        <v>6</v>
      </c>
      <c r="P34" s="23">
        <v>7</v>
      </c>
      <c r="Q34" s="23">
        <v>7</v>
      </c>
      <c r="R34" s="24">
        <f t="shared" si="21"/>
        <v>6.8</v>
      </c>
      <c r="S34" s="15">
        <f t="shared" si="22"/>
        <v>0.44721359549995793</v>
      </c>
      <c r="T34" s="15">
        <f t="shared" si="23"/>
        <v>6.5766705220582056</v>
      </c>
      <c r="V34" s="23">
        <v>7</v>
      </c>
      <c r="W34" s="23">
        <v>6</v>
      </c>
      <c r="X34" s="23">
        <v>6</v>
      </c>
      <c r="Y34" s="23">
        <v>6</v>
      </c>
      <c r="Z34" s="23">
        <v>6</v>
      </c>
      <c r="AA34" s="24">
        <f>AVERAGE(V34:Z34)</f>
        <v>6.2</v>
      </c>
      <c r="AB34" s="15">
        <f t="shared" si="25"/>
        <v>0.44721359549995787</v>
      </c>
      <c r="AC34" s="15">
        <f t="shared" si="26"/>
        <v>7.2131225080638366</v>
      </c>
      <c r="AE34" s="11" t="s">
        <v>39</v>
      </c>
      <c r="AF34" s="16" t="s">
        <v>40</v>
      </c>
      <c r="AG34" s="25">
        <f t="shared" si="15"/>
        <v>6</v>
      </c>
      <c r="AH34" s="25">
        <f t="shared" si="16"/>
        <v>6.8</v>
      </c>
      <c r="AI34" s="25">
        <f t="shared" si="17"/>
        <v>6.2</v>
      </c>
      <c r="AJ34" s="18">
        <f t="shared" si="27"/>
        <v>6.333333333333333</v>
      </c>
      <c r="AK34" s="15">
        <f t="shared" si="28"/>
        <v>0.41633319989322642</v>
      </c>
      <c r="AL34" s="15">
        <f t="shared" si="29"/>
        <v>6.5736821035772595</v>
      </c>
    </row>
    <row r="35" spans="2:44" ht="16.2" x14ac:dyDescent="0.3">
      <c r="B35" s="11" t="s">
        <v>41</v>
      </c>
      <c r="C35" s="12" t="s">
        <v>42</v>
      </c>
      <c r="D35" s="23">
        <v>6</v>
      </c>
      <c r="E35" s="23">
        <v>6</v>
      </c>
      <c r="F35" s="23">
        <v>7</v>
      </c>
      <c r="G35" s="23">
        <v>6</v>
      </c>
      <c r="H35" s="23">
        <v>7</v>
      </c>
      <c r="I35" s="24">
        <f t="shared" si="18"/>
        <v>6.4</v>
      </c>
      <c r="J35" s="15">
        <f t="shared" si="19"/>
        <v>0.54772255750516607</v>
      </c>
      <c r="K35" s="15">
        <f t="shared" si="20"/>
        <v>8.5581649610182193</v>
      </c>
      <c r="M35" s="23">
        <v>7</v>
      </c>
      <c r="N35" s="23">
        <v>7</v>
      </c>
      <c r="O35" s="23">
        <v>7</v>
      </c>
      <c r="P35" s="23">
        <v>7</v>
      </c>
      <c r="Q35" s="23">
        <v>6</v>
      </c>
      <c r="R35" s="24">
        <f t="shared" si="21"/>
        <v>6.8</v>
      </c>
      <c r="S35" s="15">
        <f t="shared" si="22"/>
        <v>0.44721359549995793</v>
      </c>
      <c r="T35" s="15">
        <f t="shared" si="23"/>
        <v>6.5766705220582056</v>
      </c>
      <c r="V35" s="23">
        <v>8</v>
      </c>
      <c r="W35" s="23">
        <v>6</v>
      </c>
      <c r="X35" s="23">
        <v>8</v>
      </c>
      <c r="Y35" s="23">
        <v>7</v>
      </c>
      <c r="Z35" s="23">
        <v>7</v>
      </c>
      <c r="AA35" s="24">
        <f t="shared" si="24"/>
        <v>7.2</v>
      </c>
      <c r="AB35" s="15">
        <f t="shared" si="25"/>
        <v>0.83666002653407723</v>
      </c>
      <c r="AC35" s="15">
        <f t="shared" si="26"/>
        <v>11.620278146306626</v>
      </c>
      <c r="AE35" s="11" t="s">
        <v>41</v>
      </c>
      <c r="AF35" s="16" t="s">
        <v>42</v>
      </c>
      <c r="AG35" s="25">
        <f t="shared" si="15"/>
        <v>6.4</v>
      </c>
      <c r="AH35" s="25">
        <f t="shared" si="16"/>
        <v>6.8</v>
      </c>
      <c r="AI35" s="25">
        <f t="shared" si="17"/>
        <v>7.2</v>
      </c>
      <c r="AJ35" s="18">
        <f t="shared" si="27"/>
        <v>6.8</v>
      </c>
      <c r="AK35" s="15">
        <f t="shared" si="28"/>
        <v>0.39999999999999991</v>
      </c>
      <c r="AL35" s="15">
        <f t="shared" si="29"/>
        <v>5.8823529411764701</v>
      </c>
    </row>
    <row r="36" spans="2:44" ht="16.2" x14ac:dyDescent="0.3">
      <c r="B36" s="11" t="s">
        <v>43</v>
      </c>
      <c r="C36" s="12" t="s">
        <v>44</v>
      </c>
      <c r="D36" s="23">
        <v>6</v>
      </c>
      <c r="E36" s="23">
        <v>7</v>
      </c>
      <c r="F36" s="23">
        <v>8</v>
      </c>
      <c r="G36" s="23">
        <v>7</v>
      </c>
      <c r="H36" s="23">
        <v>8</v>
      </c>
      <c r="I36" s="24">
        <f>AVERAGE(D36:H36)</f>
        <v>7.2</v>
      </c>
      <c r="J36" s="15">
        <f t="shared" si="19"/>
        <v>0.83666002653407723</v>
      </c>
      <c r="K36" s="15">
        <f t="shared" si="20"/>
        <v>11.620278146306626</v>
      </c>
      <c r="M36" s="23">
        <v>7</v>
      </c>
      <c r="N36" s="23">
        <v>8</v>
      </c>
      <c r="O36" s="23">
        <v>7</v>
      </c>
      <c r="P36" s="23">
        <v>6</v>
      </c>
      <c r="Q36" s="23">
        <v>7</v>
      </c>
      <c r="R36" s="24">
        <f t="shared" si="21"/>
        <v>7</v>
      </c>
      <c r="S36" s="15">
        <f t="shared" si="22"/>
        <v>0.70710678118654757</v>
      </c>
      <c r="T36" s="15">
        <f t="shared" si="23"/>
        <v>10.101525445522109</v>
      </c>
      <c r="V36" s="23">
        <v>7</v>
      </c>
      <c r="W36" s="23">
        <v>8</v>
      </c>
      <c r="X36" s="23">
        <v>7</v>
      </c>
      <c r="Y36" s="23">
        <v>6</v>
      </c>
      <c r="Z36" s="23">
        <v>7</v>
      </c>
      <c r="AA36" s="24">
        <f t="shared" si="24"/>
        <v>7</v>
      </c>
      <c r="AB36" s="15">
        <f t="shared" si="25"/>
        <v>0.70710678118654757</v>
      </c>
      <c r="AC36" s="15">
        <f t="shared" si="26"/>
        <v>10.101525445522109</v>
      </c>
      <c r="AE36" s="11" t="s">
        <v>43</v>
      </c>
      <c r="AF36" s="16" t="s">
        <v>44</v>
      </c>
      <c r="AG36" s="25">
        <f t="shared" si="15"/>
        <v>7.2</v>
      </c>
      <c r="AH36" s="25">
        <f t="shared" si="16"/>
        <v>7</v>
      </c>
      <c r="AI36" s="25">
        <f t="shared" si="17"/>
        <v>7</v>
      </c>
      <c r="AJ36" s="18">
        <f t="shared" si="27"/>
        <v>7.0666666666666664</v>
      </c>
      <c r="AK36" s="15">
        <f t="shared" si="28"/>
        <v>0.11547005383792526</v>
      </c>
      <c r="AL36" s="15">
        <f t="shared" si="29"/>
        <v>1.6340101958196971</v>
      </c>
    </row>
    <row r="39" spans="2:44" x14ac:dyDescent="0.3">
      <c r="C39" s="3" t="s">
        <v>68</v>
      </c>
      <c r="D39" s="3"/>
    </row>
    <row r="40" spans="2:44" x14ac:dyDescent="0.3">
      <c r="D40" t="s">
        <v>2</v>
      </c>
      <c r="E40" t="s">
        <v>3</v>
      </c>
      <c r="F40" t="s">
        <v>4</v>
      </c>
      <c r="G40" t="s">
        <v>5</v>
      </c>
      <c r="H40" t="s">
        <v>6</v>
      </c>
      <c r="I40" s="4" t="s">
        <v>7</v>
      </c>
      <c r="J40" s="5" t="s">
        <v>8</v>
      </c>
      <c r="K40" s="5" t="s">
        <v>9</v>
      </c>
      <c r="M40" t="s">
        <v>2</v>
      </c>
      <c r="N40" t="s">
        <v>3</v>
      </c>
      <c r="O40" t="s">
        <v>4</v>
      </c>
      <c r="P40" t="s">
        <v>5</v>
      </c>
      <c r="Q40" t="s">
        <v>6</v>
      </c>
      <c r="R40" s="4" t="s">
        <v>10</v>
      </c>
      <c r="S40" s="5" t="s">
        <v>8</v>
      </c>
      <c r="T40" s="5" t="s">
        <v>9</v>
      </c>
      <c r="V40" t="s">
        <v>2</v>
      </c>
      <c r="W40" t="s">
        <v>3</v>
      </c>
      <c r="X40" t="s">
        <v>4</v>
      </c>
      <c r="Y40" t="s">
        <v>5</v>
      </c>
      <c r="Z40" t="s">
        <v>6</v>
      </c>
      <c r="AA40" s="4" t="s">
        <v>11</v>
      </c>
      <c r="AB40" s="5" t="s">
        <v>8</v>
      </c>
      <c r="AC40" s="5" t="s">
        <v>9</v>
      </c>
      <c r="AE40" s="60" t="s">
        <v>12</v>
      </c>
      <c r="AF40" s="60"/>
      <c r="AG40" s="4" t="s">
        <v>7</v>
      </c>
      <c r="AH40" s="4" t="s">
        <v>10</v>
      </c>
      <c r="AI40" s="4" t="s">
        <v>11</v>
      </c>
      <c r="AJ40" s="61" t="s">
        <v>13</v>
      </c>
      <c r="AK40" s="61" t="s">
        <v>8</v>
      </c>
      <c r="AL40" s="61" t="s">
        <v>9</v>
      </c>
    </row>
    <row r="41" spans="2:44" ht="16.2" x14ac:dyDescent="0.3">
      <c r="B41" s="11" t="s">
        <v>14</v>
      </c>
      <c r="C41" s="12" t="s">
        <v>15</v>
      </c>
      <c r="D41" s="27">
        <v>463.2</v>
      </c>
      <c r="E41" s="27">
        <v>555.1</v>
      </c>
      <c r="F41" s="27">
        <v>508.8</v>
      </c>
      <c r="G41" s="27">
        <v>451.9</v>
      </c>
      <c r="H41" s="27">
        <v>530.70000000000005</v>
      </c>
      <c r="I41" s="14">
        <f>AVERAGE(D41:H41)</f>
        <v>501.93999999999994</v>
      </c>
      <c r="J41" s="15">
        <f>STDEV(D41:H41)</f>
        <v>43.888984950668458</v>
      </c>
      <c r="K41" s="15">
        <f>J41*100/I41</f>
        <v>8.7438707715401165</v>
      </c>
      <c r="M41" s="27">
        <v>479.5</v>
      </c>
      <c r="N41" s="27">
        <v>445.1</v>
      </c>
      <c r="O41" s="27">
        <v>513.6</v>
      </c>
      <c r="P41" s="27">
        <v>455.1</v>
      </c>
      <c r="Q41" s="27">
        <v>508.9</v>
      </c>
      <c r="R41" s="24">
        <f>AVERAGE(M41:Q41)</f>
        <v>480.44000000000005</v>
      </c>
      <c r="S41" s="15">
        <f>STDEV(M41:Q41)</f>
        <v>30.828039185131438</v>
      </c>
      <c r="T41" s="15">
        <f>S41*100/R41</f>
        <v>6.4166262561675618</v>
      </c>
      <c r="V41" s="27">
        <v>480.2</v>
      </c>
      <c r="W41" s="27">
        <v>552.29999999999995</v>
      </c>
      <c r="X41" s="27">
        <v>455.6</v>
      </c>
      <c r="Y41" s="27">
        <v>546.4</v>
      </c>
      <c r="Z41" s="27">
        <v>501.2</v>
      </c>
      <c r="AA41" s="14">
        <f>AVERAGE(V41:Z41)</f>
        <v>507.14</v>
      </c>
      <c r="AB41" s="15">
        <f>STDEV(V41:Z41)</f>
        <v>41.827598544501669</v>
      </c>
      <c r="AC41" s="15">
        <f>AB41*100/AA41</f>
        <v>8.2477419538000696</v>
      </c>
      <c r="AE41" s="11" t="s">
        <v>14</v>
      </c>
      <c r="AF41" s="16" t="s">
        <v>15</v>
      </c>
      <c r="AG41" s="17">
        <f t="shared" ref="AG41:AG52" si="30">I41</f>
        <v>501.93999999999994</v>
      </c>
      <c r="AH41" s="17">
        <f t="shared" ref="AH41:AH52" si="31">R41</f>
        <v>480.44000000000005</v>
      </c>
      <c r="AI41" s="17">
        <f t="shared" ref="AI41:AI52" si="32">AA41</f>
        <v>507.14</v>
      </c>
      <c r="AJ41" s="18">
        <f>AVERAGE(AG41:AI41)</f>
        <v>496.50666666666666</v>
      </c>
      <c r="AK41" s="15">
        <f>STDEV(AE41:AI41)</f>
        <v>14.154975568093786</v>
      </c>
      <c r="AL41" s="15">
        <f>AK41*100/AJ41</f>
        <v>2.8509134959101829</v>
      </c>
    </row>
    <row r="42" spans="2:44" ht="16.2" x14ac:dyDescent="0.3">
      <c r="B42" s="11" t="s">
        <v>16</v>
      </c>
      <c r="C42" s="12" t="s">
        <v>17</v>
      </c>
      <c r="D42" s="27">
        <v>443.9</v>
      </c>
      <c r="E42" s="27">
        <v>414.8</v>
      </c>
      <c r="F42" s="27">
        <v>415.2</v>
      </c>
      <c r="G42" s="27">
        <v>425.4</v>
      </c>
      <c r="H42" s="27">
        <v>401.3</v>
      </c>
      <c r="I42" s="14">
        <f t="shared" ref="I42:I52" si="33">AVERAGE(D42:H42)</f>
        <v>420.12000000000006</v>
      </c>
      <c r="J42" s="15">
        <f t="shared" ref="J42:J52" si="34">STDEV(D42:H42)</f>
        <v>15.81192587890544</v>
      </c>
      <c r="K42" s="15">
        <f t="shared" ref="K42:K52" si="35">J42*100/I42</f>
        <v>3.7636689229042743</v>
      </c>
      <c r="M42" s="27">
        <v>492</v>
      </c>
      <c r="N42" s="27">
        <v>531.29999999999995</v>
      </c>
      <c r="O42" s="27">
        <v>491.6</v>
      </c>
      <c r="P42" s="27">
        <v>512.79999999999995</v>
      </c>
      <c r="Q42" s="27">
        <v>479.8</v>
      </c>
      <c r="R42" s="24">
        <f t="shared" ref="R42:R52" si="36">AVERAGE(M42:Q42)</f>
        <v>501.5</v>
      </c>
      <c r="S42" s="15">
        <f t="shared" ref="S42:S52" si="37">STDEV(M42:Q42)</f>
        <v>20.462648899885831</v>
      </c>
      <c r="T42" s="15">
        <f t="shared" ref="T42:T52" si="38">S42*100/R42</f>
        <v>4.080288913237454</v>
      </c>
      <c r="V42" s="27">
        <v>475.5</v>
      </c>
      <c r="W42" s="27">
        <v>440.2</v>
      </c>
      <c r="X42" s="27">
        <v>461.1</v>
      </c>
      <c r="Y42" s="27">
        <v>426.8</v>
      </c>
      <c r="Z42" s="27">
        <v>426.7</v>
      </c>
      <c r="AA42" s="14">
        <f t="shared" ref="AA42:AA52" si="39">AVERAGE(V42:Z42)</f>
        <v>446.06000000000006</v>
      </c>
      <c r="AB42" s="15">
        <f t="shared" ref="AB42:AB52" si="40">STDEV(V42:Z42)</f>
        <v>21.639154327283684</v>
      </c>
      <c r="AC42" s="15">
        <f t="shared" ref="AC42:AC52" si="41">AB42*100/AA42</f>
        <v>4.8511756999694402</v>
      </c>
      <c r="AE42" s="11" t="s">
        <v>16</v>
      </c>
      <c r="AF42" s="16" t="s">
        <v>17</v>
      </c>
      <c r="AG42" s="17">
        <f t="shared" si="30"/>
        <v>420.12000000000006</v>
      </c>
      <c r="AH42" s="17">
        <f t="shared" si="31"/>
        <v>501.5</v>
      </c>
      <c r="AI42" s="17">
        <f t="shared" si="32"/>
        <v>446.06000000000006</v>
      </c>
      <c r="AJ42" s="18">
        <f t="shared" ref="AJ42:AJ52" si="42">AVERAGE(AG42:AI42)</f>
        <v>455.89333333333343</v>
      </c>
      <c r="AK42" s="15">
        <f t="shared" ref="AK42:AK52" si="43">STDEV(AE42:AI42)</f>
        <v>41.571588054022314</v>
      </c>
      <c r="AL42" s="15">
        <f t="shared" ref="AL42:AL52" si="44">AK42*100/AJ42</f>
        <v>9.1187093590654911</v>
      </c>
    </row>
    <row r="43" spans="2:44" ht="16.2" x14ac:dyDescent="0.3">
      <c r="B43" s="11" t="s">
        <v>18</v>
      </c>
      <c r="C43" s="12" t="s">
        <v>19</v>
      </c>
      <c r="D43" s="27">
        <v>499.8</v>
      </c>
      <c r="E43" s="27">
        <v>521.4</v>
      </c>
      <c r="F43" s="27">
        <v>520.79999999999995</v>
      </c>
      <c r="G43" s="27">
        <v>483.6</v>
      </c>
      <c r="H43" s="27">
        <v>503.1</v>
      </c>
      <c r="I43" s="14">
        <f t="shared" si="33"/>
        <v>505.73999999999995</v>
      </c>
      <c r="J43" s="15">
        <f t="shared" si="34"/>
        <v>15.846703127149166</v>
      </c>
      <c r="K43" s="15">
        <f t="shared" si="35"/>
        <v>3.1333695430753283</v>
      </c>
      <c r="M43" s="27">
        <v>456.7</v>
      </c>
      <c r="N43" s="27">
        <v>415.6</v>
      </c>
      <c r="O43" s="27">
        <v>457.8</v>
      </c>
      <c r="P43" s="27">
        <v>427.8</v>
      </c>
      <c r="Q43" s="27">
        <v>445.9</v>
      </c>
      <c r="R43" s="24">
        <f t="shared" si="36"/>
        <v>440.75999999999993</v>
      </c>
      <c r="S43" s="15">
        <f t="shared" si="37"/>
        <v>18.519260244405</v>
      </c>
      <c r="T43" s="15">
        <f t="shared" si="38"/>
        <v>4.2016653608324264</v>
      </c>
      <c r="V43" s="27">
        <v>432.5</v>
      </c>
      <c r="W43" s="27">
        <v>475.6</v>
      </c>
      <c r="X43" s="27">
        <v>432.8</v>
      </c>
      <c r="Y43" s="27">
        <v>461.1</v>
      </c>
      <c r="Z43" s="27">
        <v>461.8</v>
      </c>
      <c r="AA43" s="14">
        <f t="shared" si="39"/>
        <v>452.76000000000005</v>
      </c>
      <c r="AB43" s="15">
        <f t="shared" si="40"/>
        <v>19.24715563401513</v>
      </c>
      <c r="AC43" s="15">
        <f t="shared" si="41"/>
        <v>4.2510724520750793</v>
      </c>
      <c r="AE43" s="11" t="s">
        <v>18</v>
      </c>
      <c r="AF43" s="16" t="s">
        <v>19</v>
      </c>
      <c r="AG43" s="17">
        <f t="shared" si="30"/>
        <v>505.73999999999995</v>
      </c>
      <c r="AH43" s="17">
        <f t="shared" si="31"/>
        <v>440.75999999999993</v>
      </c>
      <c r="AI43" s="17">
        <f t="shared" si="32"/>
        <v>452.76000000000005</v>
      </c>
      <c r="AJ43" s="18">
        <f t="shared" si="42"/>
        <v>466.42</v>
      </c>
      <c r="AK43" s="15">
        <f t="shared" si="43"/>
        <v>34.576680002568196</v>
      </c>
      <c r="AL43" s="15">
        <f t="shared" si="44"/>
        <v>7.4132069813833441</v>
      </c>
      <c r="AN43" s="71" t="s">
        <v>68</v>
      </c>
      <c r="AO43" s="72" t="s">
        <v>20</v>
      </c>
      <c r="AP43" s="72" t="s">
        <v>21</v>
      </c>
      <c r="AQ43" s="72" t="s">
        <v>22</v>
      </c>
      <c r="AR43" s="72" t="s">
        <v>23</v>
      </c>
    </row>
    <row r="44" spans="2:44" ht="16.2" x14ac:dyDescent="0.3">
      <c r="B44" s="11" t="s">
        <v>24</v>
      </c>
      <c r="C44" s="12" t="s">
        <v>25</v>
      </c>
      <c r="D44" s="27">
        <v>489</v>
      </c>
      <c r="E44" s="27">
        <v>517.79999999999995</v>
      </c>
      <c r="F44" s="27">
        <v>489.5</v>
      </c>
      <c r="G44" s="27">
        <v>472.1</v>
      </c>
      <c r="H44" s="27">
        <v>496.5</v>
      </c>
      <c r="I44" s="14">
        <f t="shared" si="33"/>
        <v>492.98</v>
      </c>
      <c r="J44" s="15">
        <f t="shared" si="34"/>
        <v>16.525344171907562</v>
      </c>
      <c r="K44" s="15">
        <f t="shared" si="35"/>
        <v>3.3521327785929578</v>
      </c>
      <c r="M44" s="27">
        <v>526.79999999999995</v>
      </c>
      <c r="N44" s="27">
        <v>526.6</v>
      </c>
      <c r="O44" s="27">
        <v>558.4</v>
      </c>
      <c r="P44" s="27">
        <v>514.29999999999995</v>
      </c>
      <c r="Q44" s="27">
        <v>543.79999999999995</v>
      </c>
      <c r="R44" s="24">
        <f t="shared" si="36"/>
        <v>533.98000000000013</v>
      </c>
      <c r="S44" s="15">
        <f t="shared" si="37"/>
        <v>17.219814168567559</v>
      </c>
      <c r="T44" s="15">
        <f t="shared" si="38"/>
        <v>3.2248050804463753</v>
      </c>
      <c r="V44" s="27">
        <v>554.79999999999995</v>
      </c>
      <c r="W44" s="27">
        <v>587.9</v>
      </c>
      <c r="X44" s="27">
        <v>538.4</v>
      </c>
      <c r="Y44" s="27">
        <v>565.4</v>
      </c>
      <c r="Z44" s="27">
        <v>538.4</v>
      </c>
      <c r="AA44" s="14">
        <f t="shared" si="39"/>
        <v>556.98</v>
      </c>
      <c r="AB44" s="15">
        <f t="shared" si="40"/>
        <v>20.749265047225169</v>
      </c>
      <c r="AC44" s="15">
        <f t="shared" si="41"/>
        <v>3.7253159982809376</v>
      </c>
      <c r="AE44" s="11" t="s">
        <v>24</v>
      </c>
      <c r="AF44" s="16" t="s">
        <v>25</v>
      </c>
      <c r="AG44" s="17">
        <f t="shared" si="30"/>
        <v>492.98</v>
      </c>
      <c r="AH44" s="17">
        <f t="shared" si="31"/>
        <v>533.98000000000013</v>
      </c>
      <c r="AI44" s="17">
        <f t="shared" si="32"/>
        <v>556.98</v>
      </c>
      <c r="AJ44" s="18">
        <f t="shared" si="42"/>
        <v>527.98</v>
      </c>
      <c r="AK44" s="15">
        <f t="shared" si="43"/>
        <v>32.419130154894667</v>
      </c>
      <c r="AL44" s="15">
        <f t="shared" si="44"/>
        <v>6.1402193558268614</v>
      </c>
      <c r="AN44" s="2" t="s">
        <v>26</v>
      </c>
      <c r="AO44" s="15">
        <f>AJ41</f>
        <v>496.50666666666666</v>
      </c>
      <c r="AP44" s="15">
        <f>AJ44</f>
        <v>527.98</v>
      </c>
      <c r="AQ44" s="15">
        <f>AJ47</f>
        <v>535.52666666666664</v>
      </c>
      <c r="AR44" s="15">
        <f>AJ50</f>
        <v>508.32</v>
      </c>
    </row>
    <row r="45" spans="2:44" ht="16.2" x14ac:dyDescent="0.3">
      <c r="B45" s="11" t="s">
        <v>27</v>
      </c>
      <c r="C45" s="12" t="s">
        <v>28</v>
      </c>
      <c r="D45" s="27">
        <v>510.6</v>
      </c>
      <c r="E45" s="27">
        <v>485.4</v>
      </c>
      <c r="F45" s="27">
        <v>510.4</v>
      </c>
      <c r="G45" s="27">
        <v>492.5</v>
      </c>
      <c r="H45" s="27">
        <v>458.2</v>
      </c>
      <c r="I45" s="14">
        <f t="shared" si="33"/>
        <v>491.41999999999996</v>
      </c>
      <c r="J45" s="15">
        <f t="shared" si="34"/>
        <v>21.616475198329635</v>
      </c>
      <c r="K45" s="15">
        <f t="shared" si="35"/>
        <v>4.3987780713706481</v>
      </c>
      <c r="M45" s="27">
        <v>486.1</v>
      </c>
      <c r="N45" s="27">
        <v>484.7</v>
      </c>
      <c r="O45" s="27">
        <v>460.9</v>
      </c>
      <c r="P45" s="27">
        <v>473.2</v>
      </c>
      <c r="Q45" s="27">
        <v>450</v>
      </c>
      <c r="R45" s="24">
        <f t="shared" si="36"/>
        <v>470.9799999999999</v>
      </c>
      <c r="S45" s="15">
        <f t="shared" si="37"/>
        <v>15.520534784600697</v>
      </c>
      <c r="T45" s="15">
        <f t="shared" si="38"/>
        <v>3.2953702459978556</v>
      </c>
      <c r="V45" s="27">
        <v>454.6</v>
      </c>
      <c r="W45" s="27">
        <v>432.1</v>
      </c>
      <c r="X45" s="27">
        <v>441.8</v>
      </c>
      <c r="Y45" s="27">
        <v>422.9</v>
      </c>
      <c r="Z45" s="27">
        <v>441.5</v>
      </c>
      <c r="AA45" s="14">
        <f t="shared" si="39"/>
        <v>438.58000000000004</v>
      </c>
      <c r="AB45" s="15">
        <f t="shared" si="40"/>
        <v>11.867897876203701</v>
      </c>
      <c r="AC45" s="15">
        <f t="shared" si="41"/>
        <v>2.7059824607149667</v>
      </c>
      <c r="AE45" s="11" t="s">
        <v>27</v>
      </c>
      <c r="AF45" s="16" t="s">
        <v>28</v>
      </c>
      <c r="AG45" s="17">
        <f t="shared" si="30"/>
        <v>491.41999999999996</v>
      </c>
      <c r="AH45" s="17">
        <f t="shared" si="31"/>
        <v>470.9799999999999</v>
      </c>
      <c r="AI45" s="17">
        <f t="shared" si="32"/>
        <v>438.58000000000004</v>
      </c>
      <c r="AJ45" s="18">
        <f t="shared" si="42"/>
        <v>466.99333333333334</v>
      </c>
      <c r="AK45" s="15">
        <f t="shared" si="43"/>
        <v>26.644634231554591</v>
      </c>
      <c r="AL45" s="15">
        <f t="shared" si="44"/>
        <v>5.7055705787851201</v>
      </c>
      <c r="AN45" s="2" t="s">
        <v>29</v>
      </c>
      <c r="AO45" s="15">
        <f>AJ42</f>
        <v>455.89333333333343</v>
      </c>
      <c r="AP45" s="15">
        <f>AJ45</f>
        <v>466.99333333333334</v>
      </c>
      <c r="AQ45" s="15">
        <f>AJ48</f>
        <v>491.85999999999996</v>
      </c>
      <c r="AR45" s="15">
        <f>AJ51</f>
        <v>487.5</v>
      </c>
    </row>
    <row r="46" spans="2:44" ht="16.2" x14ac:dyDescent="0.3">
      <c r="B46" s="11" t="s">
        <v>30</v>
      </c>
      <c r="C46" s="12" t="s">
        <v>31</v>
      </c>
      <c r="D46" s="27">
        <v>572.20000000000005</v>
      </c>
      <c r="E46" s="27">
        <v>554.9</v>
      </c>
      <c r="F46" s="27">
        <v>572.4</v>
      </c>
      <c r="G46" s="27">
        <v>553.6</v>
      </c>
      <c r="H46" s="27">
        <v>503.7</v>
      </c>
      <c r="I46" s="14">
        <f t="shared" si="33"/>
        <v>551.3599999999999</v>
      </c>
      <c r="J46" s="15">
        <f t="shared" si="34"/>
        <v>28.133663110231495</v>
      </c>
      <c r="K46" s="15">
        <f t="shared" si="35"/>
        <v>5.1025941508690336</v>
      </c>
      <c r="M46" s="27">
        <v>520.29999999999995</v>
      </c>
      <c r="N46" s="27">
        <v>519.70000000000005</v>
      </c>
      <c r="O46" s="27">
        <v>498.9</v>
      </c>
      <c r="P46" s="27">
        <v>506.7</v>
      </c>
      <c r="Q46" s="27">
        <v>491.8</v>
      </c>
      <c r="R46" s="24">
        <f t="shared" si="36"/>
        <v>507.48</v>
      </c>
      <c r="S46" s="15">
        <f t="shared" si="37"/>
        <v>12.587374626982388</v>
      </c>
      <c r="T46" s="15">
        <f t="shared" si="38"/>
        <v>2.4803686109762726</v>
      </c>
      <c r="V46" s="27">
        <v>462.5</v>
      </c>
      <c r="W46" s="27">
        <v>443.8</v>
      </c>
      <c r="X46" s="27">
        <v>447.9</v>
      </c>
      <c r="Y46" s="27">
        <v>417.5</v>
      </c>
      <c r="Z46" s="27">
        <v>447.9</v>
      </c>
      <c r="AA46" s="14">
        <f t="shared" si="39"/>
        <v>443.91999999999996</v>
      </c>
      <c r="AB46" s="15">
        <f t="shared" si="40"/>
        <v>16.393047306709018</v>
      </c>
      <c r="AC46" s="15">
        <f t="shared" si="41"/>
        <v>3.6927931399146288</v>
      </c>
      <c r="AE46" s="11" t="s">
        <v>30</v>
      </c>
      <c r="AF46" s="16" t="s">
        <v>31</v>
      </c>
      <c r="AG46" s="17">
        <f t="shared" si="30"/>
        <v>551.3599999999999</v>
      </c>
      <c r="AH46" s="17">
        <f t="shared" si="31"/>
        <v>507.48</v>
      </c>
      <c r="AI46" s="17">
        <f t="shared" si="32"/>
        <v>443.91999999999996</v>
      </c>
      <c r="AJ46" s="18">
        <f t="shared" si="42"/>
        <v>500.9199999999999</v>
      </c>
      <c r="AK46" s="15">
        <f t="shared" si="43"/>
        <v>54.019566825364286</v>
      </c>
      <c r="AL46" s="15">
        <f t="shared" si="44"/>
        <v>10.784070675030804</v>
      </c>
      <c r="AN46" s="2" t="s">
        <v>32</v>
      </c>
      <c r="AO46" s="15">
        <f>AJ43</f>
        <v>466.42</v>
      </c>
      <c r="AP46" s="15">
        <f>AJ46</f>
        <v>500.9199999999999</v>
      </c>
      <c r="AQ46" s="15">
        <f>AJ49</f>
        <v>544.62666666666667</v>
      </c>
      <c r="AR46" s="15">
        <f>AJ52</f>
        <v>512.88</v>
      </c>
    </row>
    <row r="47" spans="2:44" ht="16.2" x14ac:dyDescent="0.3">
      <c r="B47" s="11" t="s">
        <v>33</v>
      </c>
      <c r="C47" s="12" t="s">
        <v>34</v>
      </c>
      <c r="D47" s="27">
        <v>595.79999999999995</v>
      </c>
      <c r="E47" s="27">
        <v>507.4</v>
      </c>
      <c r="F47" s="27">
        <v>551.20000000000005</v>
      </c>
      <c r="G47" s="27">
        <v>548</v>
      </c>
      <c r="H47" s="27">
        <v>516.29999999999995</v>
      </c>
      <c r="I47" s="14">
        <f t="shared" si="33"/>
        <v>543.74</v>
      </c>
      <c r="J47" s="15">
        <f t="shared" si="34"/>
        <v>34.848213727535594</v>
      </c>
      <c r="K47" s="15">
        <f t="shared" si="35"/>
        <v>6.4089847588067084</v>
      </c>
      <c r="M47" s="27">
        <v>572.4</v>
      </c>
      <c r="N47" s="27">
        <v>589.4</v>
      </c>
      <c r="O47" s="27">
        <v>555.20000000000005</v>
      </c>
      <c r="P47" s="27">
        <v>602.79999999999995</v>
      </c>
      <c r="Q47" s="27">
        <v>514.29999999999995</v>
      </c>
      <c r="R47" s="24">
        <f t="shared" si="36"/>
        <v>566.82000000000005</v>
      </c>
      <c r="S47" s="15">
        <f t="shared" si="37"/>
        <v>34.383600742214298</v>
      </c>
      <c r="T47" s="15">
        <f t="shared" si="38"/>
        <v>6.0660528460912273</v>
      </c>
      <c r="V47" s="27">
        <v>520</v>
      </c>
      <c r="W47" s="27">
        <v>490.2</v>
      </c>
      <c r="X47" s="27">
        <v>505.6</v>
      </c>
      <c r="Y47" s="27">
        <v>474.8</v>
      </c>
      <c r="Z47" s="27">
        <v>489.5</v>
      </c>
      <c r="AA47" s="14">
        <f t="shared" si="39"/>
        <v>496.0200000000001</v>
      </c>
      <c r="AB47" s="15">
        <f t="shared" si="40"/>
        <v>17.27344783186032</v>
      </c>
      <c r="AC47" s="15">
        <f t="shared" si="41"/>
        <v>3.4824095463610973</v>
      </c>
      <c r="AE47" s="11" t="s">
        <v>33</v>
      </c>
      <c r="AF47" s="16" t="s">
        <v>34</v>
      </c>
      <c r="AG47" s="17">
        <f t="shared" si="30"/>
        <v>543.74</v>
      </c>
      <c r="AH47" s="17">
        <f t="shared" si="31"/>
        <v>566.82000000000005</v>
      </c>
      <c r="AI47" s="17">
        <f t="shared" si="32"/>
        <v>496.0200000000001</v>
      </c>
      <c r="AJ47" s="18">
        <f t="shared" si="42"/>
        <v>535.52666666666664</v>
      </c>
      <c r="AK47" s="15">
        <f t="shared" si="43"/>
        <v>36.107535686243267</v>
      </c>
      <c r="AL47" s="15">
        <f t="shared" si="44"/>
        <v>6.7424346785550551</v>
      </c>
    </row>
    <row r="48" spans="2:44" ht="16.2" x14ac:dyDescent="0.3">
      <c r="B48" s="11" t="s">
        <v>35</v>
      </c>
      <c r="C48" s="12" t="s">
        <v>36</v>
      </c>
      <c r="D48" s="27">
        <v>561.20000000000005</v>
      </c>
      <c r="E48" s="27">
        <v>533.4</v>
      </c>
      <c r="F48" s="27">
        <v>561.4</v>
      </c>
      <c r="G48" s="27">
        <v>542.70000000000005</v>
      </c>
      <c r="H48" s="27">
        <v>515.29999999999995</v>
      </c>
      <c r="I48" s="14">
        <f t="shared" si="33"/>
        <v>542.79999999999995</v>
      </c>
      <c r="J48" s="15">
        <f t="shared" si="34"/>
        <v>19.552109860575175</v>
      </c>
      <c r="K48" s="15">
        <f t="shared" si="35"/>
        <v>3.6020836146969746</v>
      </c>
      <c r="M48" s="27">
        <v>514.6</v>
      </c>
      <c r="N48" s="27">
        <v>514.20000000000005</v>
      </c>
      <c r="O48" s="27">
        <v>467.9</v>
      </c>
      <c r="P48" s="27">
        <v>502.1</v>
      </c>
      <c r="Q48" s="27">
        <v>477.6</v>
      </c>
      <c r="R48" s="24">
        <f t="shared" si="36"/>
        <v>495.28000000000003</v>
      </c>
      <c r="S48" s="15">
        <f t="shared" si="37"/>
        <v>21.44754065155259</v>
      </c>
      <c r="T48" s="15">
        <f t="shared" si="38"/>
        <v>4.3303869834341358</v>
      </c>
      <c r="V48" s="27">
        <v>462.5</v>
      </c>
      <c r="W48" s="27">
        <v>420.1</v>
      </c>
      <c r="X48" s="27">
        <v>448.2</v>
      </c>
      <c r="Y48" s="27">
        <v>408.4</v>
      </c>
      <c r="Z48" s="27">
        <v>448.3</v>
      </c>
      <c r="AA48" s="14">
        <f t="shared" si="39"/>
        <v>437.5</v>
      </c>
      <c r="AB48" s="15">
        <f t="shared" si="40"/>
        <v>22.39252107289396</v>
      </c>
      <c r="AC48" s="15">
        <f t="shared" si="41"/>
        <v>5.1182905309471911</v>
      </c>
      <c r="AE48" s="11" t="s">
        <v>35</v>
      </c>
      <c r="AF48" s="16" t="s">
        <v>36</v>
      </c>
      <c r="AG48" s="17">
        <f t="shared" si="30"/>
        <v>542.79999999999995</v>
      </c>
      <c r="AH48" s="17">
        <f t="shared" si="31"/>
        <v>495.28000000000003</v>
      </c>
      <c r="AI48" s="17">
        <f t="shared" si="32"/>
        <v>437.5</v>
      </c>
      <c r="AJ48" s="18">
        <f t="shared" si="42"/>
        <v>491.85999999999996</v>
      </c>
      <c r="AK48" s="15">
        <f t="shared" si="43"/>
        <v>52.733241887826296</v>
      </c>
      <c r="AL48" s="15">
        <f t="shared" si="44"/>
        <v>10.7211893400208</v>
      </c>
    </row>
    <row r="49" spans="2:44" ht="16.2" x14ac:dyDescent="0.3">
      <c r="B49" s="11" t="s">
        <v>37</v>
      </c>
      <c r="C49" s="12" t="s">
        <v>38</v>
      </c>
      <c r="D49" s="27">
        <v>516.20000000000005</v>
      </c>
      <c r="E49" s="27">
        <v>569.4</v>
      </c>
      <c r="F49" s="27">
        <v>561.4</v>
      </c>
      <c r="G49" s="27">
        <v>519.4</v>
      </c>
      <c r="H49" s="27">
        <v>555.4</v>
      </c>
      <c r="I49" s="14">
        <f t="shared" si="33"/>
        <v>544.36</v>
      </c>
      <c r="J49" s="15">
        <f t="shared" si="34"/>
        <v>24.775148839108901</v>
      </c>
      <c r="K49" s="15">
        <f t="shared" si="35"/>
        <v>4.5512434490243407</v>
      </c>
      <c r="M49" s="27">
        <v>533.4</v>
      </c>
      <c r="N49" s="27">
        <v>490.3</v>
      </c>
      <c r="O49" s="27">
        <v>556.4</v>
      </c>
      <c r="P49" s="27">
        <v>508.6</v>
      </c>
      <c r="Q49" s="27">
        <v>562.20000000000005</v>
      </c>
      <c r="R49" s="24">
        <f t="shared" si="36"/>
        <v>530.17999999999995</v>
      </c>
      <c r="S49" s="15">
        <f t="shared" si="37"/>
        <v>30.737794325553029</v>
      </c>
      <c r="T49" s="15">
        <f t="shared" si="38"/>
        <v>5.7976148337457145</v>
      </c>
      <c r="V49" s="27">
        <v>529.79999999999995</v>
      </c>
      <c r="W49" s="27">
        <v>609.70000000000005</v>
      </c>
      <c r="X49" s="27">
        <v>574.4</v>
      </c>
      <c r="Y49" s="27">
        <v>535.6</v>
      </c>
      <c r="Z49" s="27">
        <v>547.20000000000005</v>
      </c>
      <c r="AA49" s="14">
        <f t="shared" si="39"/>
        <v>559.33999999999992</v>
      </c>
      <c r="AB49" s="15">
        <f t="shared" si="40"/>
        <v>32.964041014414498</v>
      </c>
      <c r="AC49" s="15">
        <f t="shared" si="41"/>
        <v>5.8933816666811785</v>
      </c>
      <c r="AE49" s="11" t="s">
        <v>37</v>
      </c>
      <c r="AF49" s="16" t="s">
        <v>38</v>
      </c>
      <c r="AG49" s="17">
        <f t="shared" si="30"/>
        <v>544.36</v>
      </c>
      <c r="AH49" s="17">
        <f t="shared" si="31"/>
        <v>530.17999999999995</v>
      </c>
      <c r="AI49" s="17">
        <f t="shared" si="32"/>
        <v>559.33999999999992</v>
      </c>
      <c r="AJ49" s="18">
        <f t="shared" si="42"/>
        <v>544.62666666666667</v>
      </c>
      <c r="AK49" s="15">
        <f t="shared" si="43"/>
        <v>14.581828874778802</v>
      </c>
      <c r="AL49" s="15">
        <f t="shared" si="44"/>
        <v>2.6773989903993201</v>
      </c>
    </row>
    <row r="50" spans="2:44" ht="16.2" x14ac:dyDescent="0.3">
      <c r="B50" s="11" t="s">
        <v>39</v>
      </c>
      <c r="C50" s="12" t="s">
        <v>40</v>
      </c>
      <c r="D50" s="27">
        <v>513</v>
      </c>
      <c r="E50" s="27">
        <v>498.5</v>
      </c>
      <c r="F50" s="27">
        <v>497.8</v>
      </c>
      <c r="G50" s="27">
        <v>500.6</v>
      </c>
      <c r="H50" s="27">
        <v>481.2</v>
      </c>
      <c r="I50" s="14">
        <f t="shared" si="33"/>
        <v>498.21999999999997</v>
      </c>
      <c r="J50" s="15">
        <f t="shared" si="34"/>
        <v>11.33631333370775</v>
      </c>
      <c r="K50" s="15">
        <f t="shared" si="35"/>
        <v>2.2753629588751454</v>
      </c>
      <c r="M50" s="27">
        <v>524.20000000000005</v>
      </c>
      <c r="N50" s="27">
        <v>550.1</v>
      </c>
      <c r="O50" s="27">
        <v>523.79999999999995</v>
      </c>
      <c r="P50" s="27">
        <v>526.4</v>
      </c>
      <c r="Q50" s="27">
        <v>510.9</v>
      </c>
      <c r="R50" s="24">
        <f t="shared" si="36"/>
        <v>527.08000000000004</v>
      </c>
      <c r="S50" s="15">
        <f t="shared" si="37"/>
        <v>14.24103226595602</v>
      </c>
      <c r="T50" s="15">
        <f t="shared" si="38"/>
        <v>2.7018730109197882</v>
      </c>
      <c r="V50" s="27">
        <v>520</v>
      </c>
      <c r="W50" s="27">
        <v>496.5</v>
      </c>
      <c r="X50" s="27">
        <v>519.4</v>
      </c>
      <c r="Y50" s="27">
        <v>480.9</v>
      </c>
      <c r="Z50" s="27">
        <v>481.5</v>
      </c>
      <c r="AA50" s="14">
        <f t="shared" si="39"/>
        <v>499.66</v>
      </c>
      <c r="AB50" s="15">
        <f t="shared" si="40"/>
        <v>19.333209769720082</v>
      </c>
      <c r="AC50" s="15">
        <f t="shared" si="41"/>
        <v>3.8692730596245606</v>
      </c>
      <c r="AE50" s="11" t="s">
        <v>39</v>
      </c>
      <c r="AF50" s="16" t="s">
        <v>40</v>
      </c>
      <c r="AG50" s="17">
        <f t="shared" si="30"/>
        <v>498.21999999999997</v>
      </c>
      <c r="AH50" s="17">
        <f t="shared" si="31"/>
        <v>527.08000000000004</v>
      </c>
      <c r="AI50" s="17">
        <f t="shared" si="32"/>
        <v>499.66</v>
      </c>
      <c r="AJ50" s="18">
        <f t="shared" si="42"/>
        <v>508.32</v>
      </c>
      <c r="AK50" s="15">
        <f t="shared" si="43"/>
        <v>16.262582820696128</v>
      </c>
      <c r="AL50" s="15">
        <f t="shared" si="44"/>
        <v>3.1992805360198551</v>
      </c>
    </row>
    <row r="51" spans="2:44" ht="16.2" x14ac:dyDescent="0.3">
      <c r="B51" s="11" t="s">
        <v>41</v>
      </c>
      <c r="C51" s="12" t="s">
        <v>42</v>
      </c>
      <c r="D51" s="27">
        <v>453.4</v>
      </c>
      <c r="E51" s="27">
        <v>471.5</v>
      </c>
      <c r="F51" s="27">
        <v>453.6</v>
      </c>
      <c r="G51" s="27">
        <v>437.5</v>
      </c>
      <c r="H51" s="27">
        <v>468.7</v>
      </c>
      <c r="I51" s="14">
        <f t="shared" si="33"/>
        <v>456.93999999999994</v>
      </c>
      <c r="J51" s="15">
        <f t="shared" si="34"/>
        <v>13.710324576756012</v>
      </c>
      <c r="K51" s="15">
        <f t="shared" si="35"/>
        <v>3.000464957490264</v>
      </c>
      <c r="M51" s="27">
        <v>487.4</v>
      </c>
      <c r="N51" s="27">
        <v>487.5</v>
      </c>
      <c r="O51" s="27">
        <v>506.4</v>
      </c>
      <c r="P51" s="27">
        <v>475.1</v>
      </c>
      <c r="Q51" s="27">
        <v>494.5</v>
      </c>
      <c r="R51" s="24">
        <f t="shared" si="36"/>
        <v>490.18</v>
      </c>
      <c r="S51" s="15">
        <f t="shared" si="37"/>
        <v>11.446265766615753</v>
      </c>
      <c r="T51" s="15">
        <f t="shared" si="38"/>
        <v>2.3351148081553208</v>
      </c>
      <c r="V51" s="27">
        <v>513.20000000000005</v>
      </c>
      <c r="W51" s="27">
        <v>534.6</v>
      </c>
      <c r="X51" s="27">
        <v>497.8</v>
      </c>
      <c r="Y51" s="27">
        <v>533.1</v>
      </c>
      <c r="Z51" s="27">
        <v>498.2</v>
      </c>
      <c r="AA51" s="14">
        <f t="shared" si="39"/>
        <v>515.38</v>
      </c>
      <c r="AB51" s="15">
        <f t="shared" si="40"/>
        <v>17.974760081848114</v>
      </c>
      <c r="AC51" s="15">
        <f t="shared" si="41"/>
        <v>3.4876712487578319</v>
      </c>
      <c r="AE51" s="11" t="s">
        <v>41</v>
      </c>
      <c r="AF51" s="16" t="s">
        <v>42</v>
      </c>
      <c r="AG51" s="17">
        <f t="shared" si="30"/>
        <v>456.93999999999994</v>
      </c>
      <c r="AH51" s="17">
        <f t="shared" si="31"/>
        <v>490.18</v>
      </c>
      <c r="AI51" s="17">
        <f t="shared" si="32"/>
        <v>515.38</v>
      </c>
      <c r="AJ51" s="18">
        <f t="shared" si="42"/>
        <v>487.5</v>
      </c>
      <c r="AK51" s="15">
        <f t="shared" si="43"/>
        <v>29.312031659371577</v>
      </c>
      <c r="AL51" s="15">
        <f t="shared" si="44"/>
        <v>6.0127244429480156</v>
      </c>
    </row>
    <row r="52" spans="2:44" ht="16.2" x14ac:dyDescent="0.3">
      <c r="B52" s="11" t="s">
        <v>43</v>
      </c>
      <c r="C52" s="12" t="s">
        <v>44</v>
      </c>
      <c r="D52" s="27">
        <v>526.1</v>
      </c>
      <c r="E52" s="27">
        <v>577.79999999999995</v>
      </c>
      <c r="F52" s="27">
        <v>577.9</v>
      </c>
      <c r="G52" s="27">
        <v>509.4</v>
      </c>
      <c r="H52" s="27">
        <v>558.79999999999995</v>
      </c>
      <c r="I52" s="14">
        <f t="shared" si="33"/>
        <v>550</v>
      </c>
      <c r="J52" s="15">
        <f t="shared" si="34"/>
        <v>31.017172662897551</v>
      </c>
      <c r="K52" s="15">
        <f t="shared" si="35"/>
        <v>5.6394859387086456</v>
      </c>
      <c r="M52" s="27">
        <v>508.4</v>
      </c>
      <c r="N52" s="27">
        <v>472.5</v>
      </c>
      <c r="O52" s="27">
        <v>508.4</v>
      </c>
      <c r="P52" s="27">
        <v>451.6</v>
      </c>
      <c r="Q52" s="27">
        <v>496.5</v>
      </c>
      <c r="R52" s="24">
        <f t="shared" si="36"/>
        <v>487.48</v>
      </c>
      <c r="S52" s="15">
        <f t="shared" si="37"/>
        <v>24.84163843227735</v>
      </c>
      <c r="T52" s="15">
        <f t="shared" si="38"/>
        <v>5.0959297678422395</v>
      </c>
      <c r="V52" s="27">
        <v>490.5</v>
      </c>
      <c r="W52" s="27">
        <v>527.4</v>
      </c>
      <c r="X52" s="27">
        <v>465.8</v>
      </c>
      <c r="Y52" s="27">
        <v>511.2</v>
      </c>
      <c r="Z52" s="27">
        <v>510.9</v>
      </c>
      <c r="AA52" s="14">
        <f t="shared" si="39"/>
        <v>501.16</v>
      </c>
      <c r="AB52" s="15">
        <f t="shared" si="40"/>
        <v>23.707446087674633</v>
      </c>
      <c r="AC52" s="15">
        <f t="shared" si="41"/>
        <v>4.7305144240710817</v>
      </c>
      <c r="AE52" s="11" t="s">
        <v>43</v>
      </c>
      <c r="AF52" s="16" t="s">
        <v>44</v>
      </c>
      <c r="AG52" s="17">
        <f t="shared" si="30"/>
        <v>550</v>
      </c>
      <c r="AH52" s="17">
        <f t="shared" si="31"/>
        <v>487.48</v>
      </c>
      <c r="AI52" s="17">
        <f t="shared" si="32"/>
        <v>501.16</v>
      </c>
      <c r="AJ52" s="18">
        <f t="shared" si="42"/>
        <v>512.88</v>
      </c>
      <c r="AK52" s="15">
        <f t="shared" si="43"/>
        <v>32.866493576285244</v>
      </c>
      <c r="AL52" s="15">
        <f t="shared" si="44"/>
        <v>6.4082228935199739</v>
      </c>
    </row>
    <row r="55" spans="2:44" x14ac:dyDescent="0.3">
      <c r="C55" s="2"/>
      <c r="D55" s="13"/>
      <c r="E55" s="13"/>
      <c r="F55" s="13"/>
      <c r="G55" s="13"/>
      <c r="H55" s="13"/>
      <c r="M55" s="13"/>
      <c r="N55" s="13"/>
      <c r="O55" s="13"/>
      <c r="P55" s="13"/>
      <c r="Q55" s="13"/>
      <c r="V55" s="13"/>
      <c r="W55" s="13"/>
      <c r="X55" s="13"/>
      <c r="Y55" s="13"/>
      <c r="Z55" s="13"/>
    </row>
    <row r="56" spans="2:44" x14ac:dyDescent="0.3">
      <c r="D56" s="13"/>
      <c r="E56" s="13"/>
      <c r="F56" s="13"/>
      <c r="G56" s="13"/>
      <c r="H56" s="13"/>
      <c r="I56" s="74"/>
      <c r="M56" s="13"/>
      <c r="N56" s="13"/>
      <c r="O56" s="13"/>
      <c r="P56" s="13"/>
      <c r="Q56" s="13"/>
      <c r="R56" s="74"/>
      <c r="V56" s="13"/>
      <c r="W56" s="13"/>
      <c r="X56" s="13"/>
      <c r="Y56" s="13"/>
      <c r="Z56" s="13"/>
      <c r="AA56" s="74"/>
      <c r="AB56" s="74"/>
      <c r="AC56" s="74"/>
      <c r="AE56" s="69"/>
      <c r="AF56" s="69"/>
      <c r="AG56" s="74"/>
      <c r="AH56" s="74"/>
      <c r="AI56" s="74"/>
      <c r="AJ56" s="6"/>
      <c r="AK56" s="6"/>
      <c r="AL56" s="6"/>
    </row>
    <row r="57" spans="2:44" x14ac:dyDescent="0.3">
      <c r="B57" s="11"/>
      <c r="C57" s="12"/>
      <c r="D57" s="13"/>
      <c r="E57" s="13"/>
      <c r="F57" s="13"/>
      <c r="G57" s="13"/>
      <c r="H57" s="13"/>
      <c r="M57" s="13"/>
      <c r="N57" s="13"/>
      <c r="O57" s="13"/>
      <c r="P57" s="13"/>
      <c r="Q57" s="13"/>
      <c r="V57" s="13"/>
      <c r="W57" s="13"/>
      <c r="X57" s="13"/>
      <c r="Y57" s="13"/>
      <c r="Z57" s="13"/>
      <c r="AE57" s="11"/>
      <c r="AF57" s="16"/>
      <c r="AG57" s="25"/>
      <c r="AH57" s="25"/>
      <c r="AI57" s="25"/>
      <c r="AJ57" s="18"/>
      <c r="AK57" s="18"/>
      <c r="AL57" s="18"/>
    </row>
    <row r="58" spans="2:44" x14ac:dyDescent="0.3">
      <c r="B58" s="11"/>
      <c r="C58" s="12"/>
      <c r="D58" s="13"/>
      <c r="E58" s="13"/>
      <c r="F58" s="13"/>
      <c r="G58" s="13"/>
      <c r="H58" s="13"/>
      <c r="M58" s="13"/>
      <c r="N58" s="13"/>
      <c r="O58" s="13"/>
      <c r="P58" s="13"/>
      <c r="Q58" s="13"/>
      <c r="V58" s="13"/>
      <c r="W58" s="13"/>
      <c r="X58" s="13"/>
      <c r="Y58" s="13"/>
      <c r="Z58" s="13"/>
      <c r="AE58" s="11"/>
      <c r="AF58" s="16"/>
      <c r="AG58" s="25"/>
      <c r="AH58" s="25"/>
      <c r="AI58" s="25"/>
      <c r="AJ58" s="18"/>
      <c r="AK58" s="18"/>
      <c r="AL58" s="18"/>
    </row>
    <row r="59" spans="2:44" x14ac:dyDescent="0.3">
      <c r="B59" s="11"/>
      <c r="C59" s="12"/>
      <c r="D59" s="13"/>
      <c r="E59" s="13"/>
      <c r="F59" s="13"/>
      <c r="G59" s="13"/>
      <c r="H59" s="13"/>
      <c r="M59" s="13"/>
      <c r="N59" s="13"/>
      <c r="O59" s="13"/>
      <c r="P59" s="13"/>
      <c r="Q59" s="13"/>
      <c r="V59" s="13"/>
      <c r="W59" s="13"/>
      <c r="X59" s="13"/>
      <c r="Y59" s="13"/>
      <c r="Z59" s="13"/>
      <c r="AE59" s="11"/>
      <c r="AF59" s="16"/>
      <c r="AG59" s="25"/>
      <c r="AH59" s="25"/>
      <c r="AI59" s="25"/>
      <c r="AJ59" s="18"/>
      <c r="AK59" s="18"/>
      <c r="AL59" s="18"/>
      <c r="AN59" s="2"/>
      <c r="AO59" s="72"/>
      <c r="AP59" s="72"/>
      <c r="AQ59" s="72"/>
      <c r="AR59" s="72"/>
    </row>
    <row r="60" spans="2:44" x14ac:dyDescent="0.3">
      <c r="B60" s="11"/>
      <c r="C60" s="12"/>
      <c r="D60" s="13"/>
      <c r="E60" s="13"/>
      <c r="F60" s="13"/>
      <c r="G60" s="13"/>
      <c r="H60" s="13"/>
      <c r="M60" s="13"/>
      <c r="N60" s="13"/>
      <c r="O60" s="13"/>
      <c r="P60" s="13"/>
      <c r="Q60" s="13"/>
      <c r="V60" s="13"/>
      <c r="W60" s="13"/>
      <c r="X60" s="13"/>
      <c r="Y60" s="13"/>
      <c r="Z60" s="13"/>
      <c r="AE60" s="11"/>
      <c r="AF60" s="16"/>
      <c r="AG60" s="25"/>
      <c r="AH60" s="25"/>
      <c r="AI60" s="25"/>
      <c r="AJ60" s="18"/>
      <c r="AK60" s="18"/>
      <c r="AL60" s="18"/>
      <c r="AN60" s="2"/>
      <c r="AO60" s="15"/>
      <c r="AP60" s="15"/>
      <c r="AQ60" s="15"/>
      <c r="AR60" s="15"/>
    </row>
    <row r="61" spans="2:44" x14ac:dyDescent="0.3">
      <c r="B61" s="11"/>
      <c r="C61" s="12"/>
      <c r="D61" s="13"/>
      <c r="E61" s="13"/>
      <c r="F61" s="13"/>
      <c r="G61" s="13"/>
      <c r="H61" s="13"/>
      <c r="M61" s="13"/>
      <c r="N61" s="13"/>
      <c r="O61" s="13"/>
      <c r="P61" s="13"/>
      <c r="Q61" s="13"/>
      <c r="V61" s="13"/>
      <c r="W61" s="13"/>
      <c r="X61" s="13"/>
      <c r="Y61" s="13"/>
      <c r="Z61" s="13"/>
      <c r="AE61" s="11"/>
      <c r="AF61" s="16"/>
      <c r="AG61" s="25"/>
      <c r="AH61" s="25"/>
      <c r="AI61" s="25"/>
      <c r="AJ61" s="18"/>
      <c r="AK61" s="18"/>
      <c r="AL61" s="18"/>
      <c r="AN61" s="2"/>
      <c r="AO61" s="15"/>
      <c r="AP61" s="15"/>
      <c r="AQ61" s="15"/>
      <c r="AR61" s="15"/>
    </row>
    <row r="62" spans="2:44" x14ac:dyDescent="0.3">
      <c r="B62" s="11"/>
      <c r="C62" s="12"/>
      <c r="D62" s="13"/>
      <c r="E62" s="13"/>
      <c r="F62" s="13"/>
      <c r="G62" s="13"/>
      <c r="H62" s="13"/>
      <c r="M62" s="13"/>
      <c r="N62" s="13"/>
      <c r="O62" s="13"/>
      <c r="P62" s="13"/>
      <c r="Q62" s="13"/>
      <c r="V62" s="13"/>
      <c r="W62" s="13"/>
      <c r="X62" s="13"/>
      <c r="Y62" s="13"/>
      <c r="Z62" s="13"/>
      <c r="AE62" s="11"/>
      <c r="AF62" s="16"/>
      <c r="AG62" s="25"/>
      <c r="AH62" s="25"/>
      <c r="AI62" s="25"/>
      <c r="AJ62" s="18"/>
      <c r="AK62" s="18"/>
      <c r="AL62" s="18"/>
      <c r="AN62" s="2"/>
      <c r="AO62" s="15"/>
      <c r="AP62" s="15"/>
      <c r="AQ62" s="15"/>
      <c r="AR62" s="15"/>
    </row>
    <row r="63" spans="2:44" x14ac:dyDescent="0.3">
      <c r="B63" s="11"/>
      <c r="C63" s="12"/>
      <c r="D63" s="13"/>
      <c r="E63" s="13"/>
      <c r="F63" s="13"/>
      <c r="G63" s="13"/>
      <c r="H63" s="13"/>
      <c r="M63" s="13"/>
      <c r="N63" s="13"/>
      <c r="O63" s="13"/>
      <c r="P63" s="13"/>
      <c r="Q63" s="13"/>
      <c r="V63" s="13"/>
      <c r="W63" s="13"/>
      <c r="X63" s="13"/>
      <c r="Y63" s="13"/>
      <c r="Z63" s="13"/>
      <c r="AE63" s="11"/>
      <c r="AF63" s="16"/>
      <c r="AG63" s="25"/>
      <c r="AH63" s="25"/>
      <c r="AI63" s="25"/>
      <c r="AJ63" s="18"/>
      <c r="AK63" s="18"/>
      <c r="AL63" s="18"/>
    </row>
    <row r="64" spans="2:44" x14ac:dyDescent="0.3">
      <c r="B64" s="11"/>
      <c r="C64" s="12"/>
      <c r="D64" s="13"/>
      <c r="E64" s="13"/>
      <c r="F64" s="13"/>
      <c r="G64" s="13"/>
      <c r="H64" s="13"/>
      <c r="M64" s="13"/>
      <c r="N64" s="13"/>
      <c r="O64" s="13"/>
      <c r="P64" s="13"/>
      <c r="Q64" s="13"/>
      <c r="V64" s="13"/>
      <c r="W64" s="13"/>
      <c r="X64" s="13"/>
      <c r="Y64" s="13"/>
      <c r="Z64" s="13"/>
      <c r="AE64" s="11"/>
      <c r="AF64" s="16"/>
      <c r="AG64" s="25"/>
      <c r="AH64" s="25"/>
      <c r="AI64" s="25"/>
      <c r="AJ64" s="18"/>
      <c r="AK64" s="18"/>
      <c r="AL64" s="18"/>
    </row>
    <row r="65" spans="2:38" x14ac:dyDescent="0.3">
      <c r="B65" s="11"/>
      <c r="C65" s="12"/>
      <c r="D65" s="13"/>
      <c r="E65" s="13"/>
      <c r="F65" s="13"/>
      <c r="G65" s="13"/>
      <c r="H65" s="13"/>
      <c r="M65" s="13"/>
      <c r="N65" s="13"/>
      <c r="O65" s="13"/>
      <c r="P65" s="13"/>
      <c r="Q65" s="13"/>
      <c r="V65" s="13"/>
      <c r="W65" s="13"/>
      <c r="X65" s="13"/>
      <c r="Y65" s="13"/>
      <c r="Z65" s="13"/>
      <c r="AE65" s="11"/>
      <c r="AF65" s="16"/>
      <c r="AG65" s="25"/>
      <c r="AH65" s="25"/>
      <c r="AI65" s="25"/>
      <c r="AJ65" s="18"/>
      <c r="AK65" s="18"/>
      <c r="AL65" s="18"/>
    </row>
    <row r="66" spans="2:38" x14ac:dyDescent="0.3">
      <c r="B66" s="11"/>
      <c r="C66" s="12"/>
      <c r="D66" s="13"/>
      <c r="E66" s="13"/>
      <c r="F66" s="13"/>
      <c r="G66" s="13"/>
      <c r="H66" s="13"/>
      <c r="M66" s="13"/>
      <c r="N66" s="13"/>
      <c r="O66" s="13"/>
      <c r="P66" s="13"/>
      <c r="Q66" s="13"/>
      <c r="V66" s="13"/>
      <c r="W66" s="13"/>
      <c r="X66" s="13"/>
      <c r="Y66" s="13"/>
      <c r="Z66" s="13"/>
      <c r="AE66" s="11"/>
      <c r="AF66" s="16"/>
      <c r="AG66" s="25"/>
      <c r="AH66" s="25"/>
      <c r="AI66" s="25"/>
      <c r="AJ66" s="18"/>
      <c r="AK66" s="18"/>
      <c r="AL66" s="18"/>
    </row>
    <row r="67" spans="2:38" x14ac:dyDescent="0.3">
      <c r="B67" s="11"/>
      <c r="C67" s="12"/>
      <c r="AE67" s="11"/>
      <c r="AF67" s="16"/>
      <c r="AG67" s="25"/>
      <c r="AH67" s="25"/>
      <c r="AI67" s="25"/>
      <c r="AJ67" s="18"/>
      <c r="AK67" s="18"/>
      <c r="AL67" s="18"/>
    </row>
    <row r="68" spans="2:38" x14ac:dyDescent="0.3">
      <c r="B68" s="11"/>
      <c r="C68" s="12"/>
      <c r="AE68" s="11"/>
      <c r="AF68" s="16"/>
      <c r="AG68" s="25"/>
      <c r="AH68" s="25"/>
      <c r="AI68" s="25"/>
      <c r="AJ68" s="18"/>
      <c r="AK68" s="18"/>
      <c r="AL68" s="18"/>
    </row>
  </sheetData>
  <mergeCells count="8">
    <mergeCell ref="C39:D39"/>
    <mergeCell ref="AE40:AF40"/>
    <mergeCell ref="AE56:AF56"/>
    <mergeCell ref="C5:E5"/>
    <mergeCell ref="C7:D7"/>
    <mergeCell ref="AE8:AF8"/>
    <mergeCell ref="C23:D23"/>
    <mergeCell ref="AE24:AF24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EDC164-2434-49AA-9C8B-9B1E7F1B0D96}">
  <dimension ref="B2:AS61"/>
  <sheetViews>
    <sheetView zoomScale="80" zoomScaleNormal="80" workbookViewId="0">
      <selection activeCell="M29" sqref="M29"/>
    </sheetView>
  </sheetViews>
  <sheetFormatPr defaultRowHeight="14.4" x14ac:dyDescent="0.3"/>
  <cols>
    <col min="3" max="3" width="15" customWidth="1"/>
    <col min="9" max="9" width="10.44140625" bestFit="1" customWidth="1"/>
    <col min="11" max="11" width="10.33203125" customWidth="1"/>
    <col min="12" max="16" width="9" bestFit="1" customWidth="1"/>
    <col min="17" max="17" width="13.109375" bestFit="1" customWidth="1"/>
    <col min="18" max="18" width="12" bestFit="1" customWidth="1"/>
    <col min="19" max="23" width="9" bestFit="1" customWidth="1"/>
    <col min="26" max="26" width="11" customWidth="1"/>
  </cols>
  <sheetData>
    <row r="2" spans="2:45" x14ac:dyDescent="0.3">
      <c r="B2" s="1" t="s">
        <v>69</v>
      </c>
      <c r="C2" s="1"/>
      <c r="D2" s="1"/>
    </row>
    <row r="3" spans="2:45" x14ac:dyDescent="0.3">
      <c r="B3" s="3" t="s">
        <v>49</v>
      </c>
      <c r="C3" s="3"/>
      <c r="D3" s="3"/>
      <c r="L3" s="1" t="s">
        <v>66</v>
      </c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2:45" ht="28.8" x14ac:dyDescent="0.3">
      <c r="B4" s="28" t="s">
        <v>12</v>
      </c>
      <c r="C4" s="28"/>
      <c r="D4" s="29" t="s">
        <v>7</v>
      </c>
      <c r="E4" s="29" t="s">
        <v>10</v>
      </c>
      <c r="F4" s="29" t="s">
        <v>11</v>
      </c>
      <c r="G4" s="30" t="s">
        <v>13</v>
      </c>
      <c r="H4" s="30" t="s">
        <v>8</v>
      </c>
      <c r="I4" s="30" t="s">
        <v>9</v>
      </c>
      <c r="J4" s="31"/>
      <c r="K4" s="2"/>
      <c r="L4" s="32" t="s">
        <v>50</v>
      </c>
      <c r="M4" s="32" t="s">
        <v>51</v>
      </c>
      <c r="N4" s="32" t="s">
        <v>52</v>
      </c>
      <c r="O4" s="32" t="s">
        <v>53</v>
      </c>
      <c r="P4" s="32" t="s">
        <v>54</v>
      </c>
      <c r="Q4" s="32" t="s">
        <v>55</v>
      </c>
      <c r="R4" s="32" t="s">
        <v>56</v>
      </c>
      <c r="S4" s="32" t="s">
        <v>57</v>
      </c>
      <c r="T4" s="32" t="s">
        <v>58</v>
      </c>
      <c r="U4" s="32" t="s">
        <v>59</v>
      </c>
      <c r="V4" s="32" t="s">
        <v>60</v>
      </c>
      <c r="W4" s="32" t="s">
        <v>61</v>
      </c>
      <c r="AA4" s="32" t="s">
        <v>50</v>
      </c>
      <c r="AB4" s="32" t="s">
        <v>51</v>
      </c>
      <c r="AC4" s="32" t="s">
        <v>52</v>
      </c>
      <c r="AD4" s="32" t="s">
        <v>53</v>
      </c>
      <c r="AE4" s="32" t="s">
        <v>54</v>
      </c>
      <c r="AF4" s="32" t="s">
        <v>55</v>
      </c>
      <c r="AG4" s="32" t="s">
        <v>56</v>
      </c>
      <c r="AH4" s="32" t="s">
        <v>57</v>
      </c>
      <c r="AI4" s="32" t="s">
        <v>58</v>
      </c>
      <c r="AJ4" s="32" t="s">
        <v>59</v>
      </c>
      <c r="AK4" s="32" t="s">
        <v>60</v>
      </c>
      <c r="AL4" s="32" t="s">
        <v>61</v>
      </c>
    </row>
    <row r="5" spans="2:45" ht="16.2" x14ac:dyDescent="0.3">
      <c r="B5" s="11" t="s">
        <v>14</v>
      </c>
      <c r="C5" s="16" t="s">
        <v>15</v>
      </c>
      <c r="D5" s="33">
        <v>1E-3</v>
      </c>
      <c r="E5" s="33">
        <v>1E-3</v>
      </c>
      <c r="F5" s="33">
        <v>1E-3</v>
      </c>
      <c r="G5" s="34">
        <f>AVERAGE(D5:F5)</f>
        <v>1E-3</v>
      </c>
      <c r="H5" s="35">
        <f>STDEV(B5:F5)</f>
        <v>0</v>
      </c>
      <c r="I5" s="35">
        <f>H5*100/G5</f>
        <v>0</v>
      </c>
      <c r="J5" s="35"/>
      <c r="K5" s="2" t="s">
        <v>50</v>
      </c>
      <c r="L5" s="36" t="s">
        <v>62</v>
      </c>
      <c r="M5" s="37">
        <v>1.55360292714311E-3</v>
      </c>
      <c r="N5" s="37">
        <v>2.2747214643640577E-4</v>
      </c>
      <c r="O5" s="37">
        <v>1.483505790998532E-4</v>
      </c>
      <c r="P5" s="38"/>
      <c r="Q5" s="38"/>
      <c r="R5" s="38"/>
      <c r="S5" s="38"/>
      <c r="T5" s="38"/>
      <c r="U5" s="38"/>
      <c r="V5" s="38"/>
      <c r="W5" s="38"/>
      <c r="Z5" s="2" t="s">
        <v>50</v>
      </c>
      <c r="AA5" s="39" t="str">
        <f t="shared" ref="AA5:AL16" si="0">IF(L5 &lt; 0.01, "**", IF(L5 &lt; 0.05, "*", "NS"))</f>
        <v>NS</v>
      </c>
      <c r="AB5" s="39" t="str">
        <f t="shared" si="0"/>
        <v>**</v>
      </c>
      <c r="AC5" s="39" t="str">
        <f t="shared" si="0"/>
        <v>**</v>
      </c>
      <c r="AD5" s="39" t="str">
        <f t="shared" si="0"/>
        <v>**</v>
      </c>
      <c r="AE5" s="40" t="str">
        <f t="shared" si="0"/>
        <v>**</v>
      </c>
      <c r="AF5" s="40" t="str">
        <f t="shared" si="0"/>
        <v>**</v>
      </c>
      <c r="AG5" s="40" t="str">
        <f t="shared" si="0"/>
        <v>**</v>
      </c>
      <c r="AH5" s="40" t="str">
        <f t="shared" si="0"/>
        <v>**</v>
      </c>
      <c r="AI5" s="40" t="str">
        <f t="shared" si="0"/>
        <v>**</v>
      </c>
      <c r="AJ5" s="40" t="str">
        <f t="shared" si="0"/>
        <v>**</v>
      </c>
      <c r="AK5" s="40" t="str">
        <f t="shared" si="0"/>
        <v>**</v>
      </c>
      <c r="AL5" s="40" t="str">
        <f t="shared" si="0"/>
        <v>**</v>
      </c>
      <c r="AN5" s="41" t="s">
        <v>12</v>
      </c>
      <c r="AO5" s="41" t="s">
        <v>26</v>
      </c>
      <c r="AP5" s="42" t="s">
        <v>29</v>
      </c>
      <c r="AQ5" s="42" t="s">
        <v>32</v>
      </c>
      <c r="AR5" s="43"/>
      <c r="AS5" s="43"/>
    </row>
    <row r="6" spans="2:45" ht="16.2" x14ac:dyDescent="0.3">
      <c r="B6" s="11" t="s">
        <v>16</v>
      </c>
      <c r="C6" s="16" t="s">
        <v>17</v>
      </c>
      <c r="D6" s="33">
        <v>2E-3</v>
      </c>
      <c r="E6" s="33">
        <v>2E-3</v>
      </c>
      <c r="F6" s="33">
        <v>2E-3</v>
      </c>
      <c r="G6" s="34">
        <f t="shared" ref="G6:G16" si="1">AVERAGE(D6:F6)</f>
        <v>2E-3</v>
      </c>
      <c r="H6" s="35">
        <f t="shared" ref="H6:H16" si="2">STDEV(B6:F6)</f>
        <v>0</v>
      </c>
      <c r="I6" s="35">
        <f t="shared" ref="I6:I16" si="3">H6*100/G6</f>
        <v>0</v>
      </c>
      <c r="K6" s="2" t="s">
        <v>51</v>
      </c>
      <c r="L6" s="37">
        <v>3.1072058542862199E-3</v>
      </c>
      <c r="M6" s="36" t="s">
        <v>62</v>
      </c>
      <c r="N6" s="37">
        <v>2.2747214643640577E-4</v>
      </c>
      <c r="O6" s="37">
        <v>5.4597941563018558E-4</v>
      </c>
      <c r="P6" s="38"/>
      <c r="Q6" s="38"/>
      <c r="R6" s="38"/>
      <c r="S6" s="38"/>
      <c r="T6" s="38"/>
      <c r="U6" s="38"/>
      <c r="V6" s="38"/>
      <c r="W6" s="38"/>
      <c r="Z6" s="2" t="s">
        <v>51</v>
      </c>
      <c r="AA6" s="39" t="str">
        <f t="shared" si="0"/>
        <v>**</v>
      </c>
      <c r="AB6" s="39" t="str">
        <f t="shared" si="0"/>
        <v>NS</v>
      </c>
      <c r="AC6" s="39" t="str">
        <f t="shared" si="0"/>
        <v>**</v>
      </c>
      <c r="AD6" s="39" t="str">
        <f t="shared" si="0"/>
        <v>**</v>
      </c>
      <c r="AE6" s="40" t="str">
        <f t="shared" si="0"/>
        <v>**</v>
      </c>
      <c r="AF6" s="40" t="str">
        <f t="shared" si="0"/>
        <v>**</v>
      </c>
      <c r="AG6" s="40" t="str">
        <f t="shared" si="0"/>
        <v>**</v>
      </c>
      <c r="AH6" s="40" t="str">
        <f t="shared" si="0"/>
        <v>**</v>
      </c>
      <c r="AI6" s="40" t="str">
        <f t="shared" si="0"/>
        <v>**</v>
      </c>
      <c r="AJ6" s="40" t="str">
        <f t="shared" si="0"/>
        <v>**</v>
      </c>
      <c r="AK6" s="40" t="str">
        <f t="shared" si="0"/>
        <v>**</v>
      </c>
      <c r="AL6" s="40" t="str">
        <f t="shared" si="0"/>
        <v>**</v>
      </c>
      <c r="AN6" s="41">
        <v>0</v>
      </c>
      <c r="AO6" s="44">
        <v>1E-3</v>
      </c>
      <c r="AP6" s="44">
        <v>2E-3</v>
      </c>
      <c r="AQ6" s="44">
        <v>1E-3</v>
      </c>
      <c r="AR6" s="45"/>
      <c r="AS6" s="45"/>
    </row>
    <row r="7" spans="2:45" ht="16.2" x14ac:dyDescent="0.3">
      <c r="B7" s="11" t="s">
        <v>18</v>
      </c>
      <c r="C7" s="16" t="s">
        <v>19</v>
      </c>
      <c r="D7" s="33">
        <v>1E-3</v>
      </c>
      <c r="E7" s="33">
        <v>1E-3</v>
      </c>
      <c r="F7" s="33">
        <v>1E-3</v>
      </c>
      <c r="G7" s="34">
        <f t="shared" si="1"/>
        <v>1E-3</v>
      </c>
      <c r="H7" s="35">
        <f t="shared" si="2"/>
        <v>0</v>
      </c>
      <c r="I7" s="35">
        <f t="shared" si="3"/>
        <v>0</v>
      </c>
      <c r="K7" s="2" t="s">
        <v>52</v>
      </c>
      <c r="L7" s="37">
        <v>4.5494429287281155E-4</v>
      </c>
      <c r="M7" s="37">
        <v>4.5494429287281155E-4</v>
      </c>
      <c r="N7" s="36" t="s">
        <v>62</v>
      </c>
      <c r="O7" s="37">
        <v>2.7019726371961116E-4</v>
      </c>
      <c r="P7" s="38"/>
      <c r="Q7" s="38"/>
      <c r="R7" s="38"/>
      <c r="S7" s="38"/>
      <c r="T7" s="38"/>
      <c r="U7" s="38"/>
      <c r="V7" s="38"/>
      <c r="W7" s="38"/>
      <c r="Z7" s="2" t="s">
        <v>52</v>
      </c>
      <c r="AA7" s="39" t="str">
        <f t="shared" si="0"/>
        <v>**</v>
      </c>
      <c r="AB7" s="39" t="str">
        <f t="shared" si="0"/>
        <v>**</v>
      </c>
      <c r="AC7" s="39" t="str">
        <f t="shared" si="0"/>
        <v>NS</v>
      </c>
      <c r="AD7" s="39" t="str">
        <f t="shared" si="0"/>
        <v>**</v>
      </c>
      <c r="AE7" s="40" t="str">
        <f t="shared" si="0"/>
        <v>**</v>
      </c>
      <c r="AF7" s="40" t="str">
        <f t="shared" si="0"/>
        <v>**</v>
      </c>
      <c r="AG7" s="40" t="str">
        <f t="shared" si="0"/>
        <v>**</v>
      </c>
      <c r="AH7" s="40" t="str">
        <f t="shared" si="0"/>
        <v>**</v>
      </c>
      <c r="AI7" s="40" t="str">
        <f t="shared" si="0"/>
        <v>**</v>
      </c>
      <c r="AJ7" s="40" t="str">
        <f t="shared" si="0"/>
        <v>**</v>
      </c>
      <c r="AK7" s="40" t="str">
        <f t="shared" si="0"/>
        <v>**</v>
      </c>
      <c r="AL7" s="40" t="str">
        <f t="shared" si="0"/>
        <v>**</v>
      </c>
      <c r="AN7" s="41">
        <v>0.03</v>
      </c>
      <c r="AO7" s="44">
        <v>3.2000000000000001E-2</v>
      </c>
      <c r="AP7" s="44">
        <v>3.7999999999999999E-2</v>
      </c>
      <c r="AQ7" s="44">
        <v>3.5000000000000003E-2</v>
      </c>
      <c r="AR7" s="45"/>
      <c r="AS7" s="45"/>
    </row>
    <row r="8" spans="2:45" ht="16.2" x14ac:dyDescent="0.3">
      <c r="B8" s="11" t="s">
        <v>24</v>
      </c>
      <c r="C8" s="16" t="s">
        <v>25</v>
      </c>
      <c r="D8" s="33">
        <v>2.9000000000000001E-2</v>
      </c>
      <c r="E8" s="33">
        <v>3.2000000000000001E-2</v>
      </c>
      <c r="F8" s="33">
        <v>3.5000000000000003E-2</v>
      </c>
      <c r="G8" s="34">
        <f t="shared" si="1"/>
        <v>3.2000000000000001E-2</v>
      </c>
      <c r="H8" s="35">
        <f t="shared" si="2"/>
        <v>3.0000000000000009E-3</v>
      </c>
      <c r="I8" s="35">
        <f t="shared" si="3"/>
        <v>9.3750000000000036</v>
      </c>
      <c r="J8" s="46"/>
      <c r="K8" s="2" t="s">
        <v>53</v>
      </c>
      <c r="L8" s="37">
        <v>2.9670115819970639E-4</v>
      </c>
      <c r="M8" s="37">
        <v>1.0919588312603712E-3</v>
      </c>
      <c r="N8" s="37">
        <v>5.4039452743922232E-4</v>
      </c>
      <c r="O8" s="36" t="s">
        <v>62</v>
      </c>
      <c r="P8" s="38"/>
      <c r="Q8" s="38"/>
      <c r="R8" s="38"/>
      <c r="S8" s="38"/>
      <c r="T8" s="38"/>
      <c r="U8" s="38"/>
      <c r="V8" s="38"/>
      <c r="W8" s="38"/>
      <c r="Z8" s="2" t="s">
        <v>53</v>
      </c>
      <c r="AA8" s="39" t="str">
        <f t="shared" si="0"/>
        <v>**</v>
      </c>
      <c r="AB8" s="39" t="str">
        <f t="shared" si="0"/>
        <v>**</v>
      </c>
      <c r="AC8" s="39" t="str">
        <f t="shared" si="0"/>
        <v>**</v>
      </c>
      <c r="AD8" s="39" t="str">
        <f t="shared" si="0"/>
        <v>NS</v>
      </c>
      <c r="AE8" s="40" t="str">
        <f t="shared" si="0"/>
        <v>**</v>
      </c>
      <c r="AF8" s="40" t="str">
        <f t="shared" si="0"/>
        <v>**</v>
      </c>
      <c r="AG8" s="40" t="str">
        <f t="shared" si="0"/>
        <v>**</v>
      </c>
      <c r="AH8" s="40" t="str">
        <f t="shared" si="0"/>
        <v>**</v>
      </c>
      <c r="AI8" s="40" t="str">
        <f t="shared" si="0"/>
        <v>**</v>
      </c>
      <c r="AJ8" s="40" t="str">
        <f t="shared" si="0"/>
        <v>**</v>
      </c>
      <c r="AK8" s="40" t="str">
        <f t="shared" si="0"/>
        <v>**</v>
      </c>
      <c r="AL8" s="40" t="str">
        <f t="shared" si="0"/>
        <v>**</v>
      </c>
      <c r="AN8" s="41">
        <v>0.06</v>
      </c>
      <c r="AO8" s="44">
        <v>4.2333333333333334E-2</v>
      </c>
      <c r="AP8" s="44">
        <v>6.2E-2</v>
      </c>
      <c r="AQ8" s="44">
        <v>5.0999999999999997E-2</v>
      </c>
      <c r="AR8" s="45"/>
      <c r="AS8" s="45"/>
    </row>
    <row r="9" spans="2:45" ht="16.2" x14ac:dyDescent="0.3">
      <c r="B9" s="11" t="s">
        <v>27</v>
      </c>
      <c r="C9" s="16" t="s">
        <v>28</v>
      </c>
      <c r="D9" s="33">
        <v>3.9E-2</v>
      </c>
      <c r="E9" s="33">
        <v>3.7999999999999999E-2</v>
      </c>
      <c r="F9" s="33">
        <v>3.6999999999999998E-2</v>
      </c>
      <c r="G9" s="34">
        <f t="shared" si="1"/>
        <v>3.7999999999999999E-2</v>
      </c>
      <c r="H9" s="35">
        <f t="shared" si="2"/>
        <v>1.0000000000000009E-3</v>
      </c>
      <c r="I9" s="35">
        <f t="shared" si="3"/>
        <v>2.6315789473684235</v>
      </c>
      <c r="K9" s="2" t="s">
        <v>54</v>
      </c>
      <c r="L9" s="38"/>
      <c r="M9" s="38"/>
      <c r="N9" s="38"/>
      <c r="O9" s="38"/>
      <c r="P9" s="47" t="s">
        <v>62</v>
      </c>
      <c r="Q9" s="48">
        <v>1.2855122978887724E-4</v>
      </c>
      <c r="R9" s="48">
        <v>1.1534040736760997E-3</v>
      </c>
      <c r="S9" s="48">
        <v>9.832851207485021E-4</v>
      </c>
      <c r="T9" s="49"/>
      <c r="U9" s="49"/>
      <c r="V9" s="49"/>
      <c r="W9" s="49"/>
      <c r="Z9" s="2" t="s">
        <v>54</v>
      </c>
      <c r="AA9" s="40" t="str">
        <f t="shared" si="0"/>
        <v>**</v>
      </c>
      <c r="AB9" s="40" t="str">
        <f t="shared" si="0"/>
        <v>**</v>
      </c>
      <c r="AC9" s="40" t="str">
        <f t="shared" si="0"/>
        <v>**</v>
      </c>
      <c r="AD9" s="40" t="str">
        <f t="shared" si="0"/>
        <v>**</v>
      </c>
      <c r="AE9" s="50" t="str">
        <f t="shared" si="0"/>
        <v>NS</v>
      </c>
      <c r="AF9" s="50" t="str">
        <f t="shared" si="0"/>
        <v>**</v>
      </c>
      <c r="AG9" s="50" t="str">
        <f t="shared" si="0"/>
        <v>**</v>
      </c>
      <c r="AH9" s="50" t="str">
        <f t="shared" si="0"/>
        <v>**</v>
      </c>
      <c r="AI9" s="51"/>
      <c r="AJ9" s="51"/>
      <c r="AK9" s="51"/>
      <c r="AL9" s="51"/>
      <c r="AN9" s="41">
        <v>0.09</v>
      </c>
      <c r="AO9" s="44">
        <v>8.533333333333333E-2</v>
      </c>
      <c r="AP9" s="44">
        <v>9.3000000000000013E-2</v>
      </c>
      <c r="AQ9" s="44">
        <v>8.8000000000000009E-2</v>
      </c>
      <c r="AR9" s="45"/>
      <c r="AS9" s="45"/>
    </row>
    <row r="10" spans="2:45" ht="16.2" x14ac:dyDescent="0.3">
      <c r="B10" s="11" t="s">
        <v>30</v>
      </c>
      <c r="C10" s="16" t="s">
        <v>31</v>
      </c>
      <c r="D10" s="33">
        <v>3.7999999999999999E-2</v>
      </c>
      <c r="E10" s="33">
        <v>3.5000000000000003E-2</v>
      </c>
      <c r="F10" s="33">
        <v>3.2000000000000001E-2</v>
      </c>
      <c r="G10" s="34">
        <f t="shared" si="1"/>
        <v>3.5000000000000003E-2</v>
      </c>
      <c r="H10" s="35">
        <f t="shared" si="2"/>
        <v>2.9999999999999992E-3</v>
      </c>
      <c r="I10" s="35">
        <f t="shared" si="3"/>
        <v>8.5714285714285694</v>
      </c>
      <c r="K10" s="2" t="s">
        <v>55</v>
      </c>
      <c r="L10" s="38"/>
      <c r="M10" s="38"/>
      <c r="N10" s="38"/>
      <c r="O10" s="38"/>
      <c r="P10" s="48">
        <v>2.5710245957775448E-4</v>
      </c>
      <c r="Q10" s="47" t="s">
        <v>62</v>
      </c>
      <c r="R10" s="48">
        <v>4.5663056931376849E-3</v>
      </c>
      <c r="S10" s="48">
        <v>3.4893022540165111E-3</v>
      </c>
      <c r="T10" s="49"/>
      <c r="U10" s="49"/>
      <c r="V10" s="49"/>
      <c r="W10" s="49"/>
      <c r="Z10" s="2" t="s">
        <v>55</v>
      </c>
      <c r="AA10" s="40" t="str">
        <f t="shared" si="0"/>
        <v>**</v>
      </c>
      <c r="AB10" s="40" t="str">
        <f t="shared" si="0"/>
        <v>**</v>
      </c>
      <c r="AC10" s="40" t="str">
        <f t="shared" si="0"/>
        <v>**</v>
      </c>
      <c r="AD10" s="40" t="str">
        <f t="shared" si="0"/>
        <v>**</v>
      </c>
      <c r="AE10" s="50" t="str">
        <f t="shared" si="0"/>
        <v>**</v>
      </c>
      <c r="AF10" s="50" t="str">
        <f t="shared" si="0"/>
        <v>NS</v>
      </c>
      <c r="AG10" s="50" t="str">
        <f t="shared" si="0"/>
        <v>**</v>
      </c>
      <c r="AH10" s="50" t="str">
        <f t="shared" si="0"/>
        <v>**</v>
      </c>
      <c r="AI10" s="51"/>
      <c r="AJ10" s="51"/>
      <c r="AK10" s="51"/>
      <c r="AL10" s="51"/>
      <c r="AN10" s="41"/>
      <c r="AO10" s="44"/>
      <c r="AP10" s="44"/>
      <c r="AQ10" s="44"/>
      <c r="AR10" s="45"/>
      <c r="AS10" s="45"/>
    </row>
    <row r="11" spans="2:45" ht="16.2" x14ac:dyDescent="0.3">
      <c r="B11" s="11" t="s">
        <v>33</v>
      </c>
      <c r="C11" s="16" t="s">
        <v>34</v>
      </c>
      <c r="D11" s="33">
        <v>4.2000000000000003E-2</v>
      </c>
      <c r="E11" s="33">
        <v>4.3999999999999997E-2</v>
      </c>
      <c r="F11" s="33">
        <v>4.1000000000000002E-2</v>
      </c>
      <c r="G11" s="34">
        <f t="shared" si="1"/>
        <v>4.2333333333333334E-2</v>
      </c>
      <c r="H11" s="35">
        <f t="shared" si="2"/>
        <v>1.5275252316519442E-3</v>
      </c>
      <c r="I11" s="35">
        <f t="shared" si="3"/>
        <v>3.6083273188628602</v>
      </c>
      <c r="K11" s="2" t="s">
        <v>56</v>
      </c>
      <c r="L11" s="38"/>
      <c r="M11" s="38"/>
      <c r="N11" s="38"/>
      <c r="O11" s="38"/>
      <c r="P11" s="48">
        <v>2.3068081473521995E-3</v>
      </c>
      <c r="Q11" s="48">
        <v>9.1326113862753699E-3</v>
      </c>
      <c r="R11" s="47" t="s">
        <v>62</v>
      </c>
      <c r="S11" s="48">
        <v>2.3246154761329615E-2</v>
      </c>
      <c r="T11" s="49"/>
      <c r="U11" s="49"/>
      <c r="V11" s="49"/>
      <c r="W11" s="49"/>
      <c r="Z11" s="2" t="s">
        <v>56</v>
      </c>
      <c r="AA11" s="40" t="str">
        <f t="shared" si="0"/>
        <v>**</v>
      </c>
      <c r="AB11" s="40" t="str">
        <f t="shared" si="0"/>
        <v>**</v>
      </c>
      <c r="AC11" s="40" t="str">
        <f t="shared" si="0"/>
        <v>**</v>
      </c>
      <c r="AD11" s="40" t="str">
        <f t="shared" si="0"/>
        <v>**</v>
      </c>
      <c r="AE11" s="50" t="str">
        <f t="shared" si="0"/>
        <v>**</v>
      </c>
      <c r="AF11" s="50" t="str">
        <f t="shared" si="0"/>
        <v>**</v>
      </c>
      <c r="AG11" s="50" t="str">
        <f t="shared" si="0"/>
        <v>NS</v>
      </c>
      <c r="AH11" s="50" t="str">
        <f t="shared" si="0"/>
        <v>*</v>
      </c>
      <c r="AI11" s="51"/>
      <c r="AJ11" s="51"/>
      <c r="AK11" s="51"/>
      <c r="AL11" s="51"/>
    </row>
    <row r="12" spans="2:45" ht="16.2" x14ac:dyDescent="0.3">
      <c r="B12" s="11" t="s">
        <v>35</v>
      </c>
      <c r="C12" s="16" t="s">
        <v>36</v>
      </c>
      <c r="D12" s="33">
        <v>6.7000000000000004E-2</v>
      </c>
      <c r="E12" s="33">
        <v>6.2E-2</v>
      </c>
      <c r="F12" s="33">
        <v>5.7000000000000002E-2</v>
      </c>
      <c r="G12" s="34">
        <f t="shared" si="1"/>
        <v>6.2E-2</v>
      </c>
      <c r="H12" s="35">
        <f t="shared" si="2"/>
        <v>5.000000000000001E-3</v>
      </c>
      <c r="I12" s="35">
        <f t="shared" si="3"/>
        <v>8.0645161290322598</v>
      </c>
      <c r="K12" s="2" t="s">
        <v>57</v>
      </c>
      <c r="L12" s="38"/>
      <c r="M12" s="38"/>
      <c r="N12" s="38"/>
      <c r="O12" s="38"/>
      <c r="P12" s="48">
        <v>1.9665702414970042E-3</v>
      </c>
      <c r="Q12" s="48">
        <v>6.9786045080330221E-3</v>
      </c>
      <c r="R12" s="48">
        <v>4.6492309522659231E-2</v>
      </c>
      <c r="S12" s="47" t="s">
        <v>62</v>
      </c>
      <c r="T12" s="49"/>
      <c r="U12" s="49"/>
      <c r="V12" s="49"/>
      <c r="W12" s="49"/>
      <c r="Z12" s="2" t="s">
        <v>57</v>
      </c>
      <c r="AA12" s="40" t="str">
        <f t="shared" si="0"/>
        <v>**</v>
      </c>
      <c r="AB12" s="40" t="str">
        <f t="shared" si="0"/>
        <v>**</v>
      </c>
      <c r="AC12" s="40" t="str">
        <f t="shared" si="0"/>
        <v>**</v>
      </c>
      <c r="AD12" s="40" t="str">
        <f t="shared" si="0"/>
        <v>**</v>
      </c>
      <c r="AE12" s="50" t="str">
        <f t="shared" si="0"/>
        <v>**</v>
      </c>
      <c r="AF12" s="50" t="str">
        <f t="shared" si="0"/>
        <v>**</v>
      </c>
      <c r="AG12" s="50" t="str">
        <f t="shared" si="0"/>
        <v>*</v>
      </c>
      <c r="AH12" s="50" t="str">
        <f t="shared" si="0"/>
        <v>NS</v>
      </c>
      <c r="AI12" s="51"/>
      <c r="AJ12" s="51"/>
      <c r="AK12" s="51"/>
      <c r="AL12" s="51"/>
    </row>
    <row r="13" spans="2:45" ht="16.2" x14ac:dyDescent="0.3">
      <c r="B13" s="11" t="s">
        <v>37</v>
      </c>
      <c r="C13" s="16" t="s">
        <v>38</v>
      </c>
      <c r="D13" s="33">
        <v>5.0999999999999997E-2</v>
      </c>
      <c r="E13" s="33">
        <v>4.9000000000000002E-2</v>
      </c>
      <c r="F13" s="33">
        <v>5.2999999999999999E-2</v>
      </c>
      <c r="G13" s="34">
        <f t="shared" si="1"/>
        <v>5.0999999999999997E-2</v>
      </c>
      <c r="H13" s="35">
        <f t="shared" si="2"/>
        <v>1.9999999999999983E-3</v>
      </c>
      <c r="I13" s="35">
        <f t="shared" si="3"/>
        <v>3.9215686274509776</v>
      </c>
      <c r="K13" s="2" t="s">
        <v>58</v>
      </c>
      <c r="L13" s="38"/>
      <c r="M13" s="38"/>
      <c r="N13" s="38"/>
      <c r="O13" s="38"/>
      <c r="P13" s="49"/>
      <c r="Q13" s="49"/>
      <c r="R13" s="49"/>
      <c r="S13" s="49"/>
      <c r="T13" s="52" t="s">
        <v>62</v>
      </c>
      <c r="U13" s="53">
        <v>1.2925484784710455E-3</v>
      </c>
      <c r="V13" s="53">
        <v>2.664535227861516E-4</v>
      </c>
      <c r="W13" s="53">
        <v>5.4958358185943918E-4</v>
      </c>
      <c r="Z13" s="2" t="s">
        <v>58</v>
      </c>
      <c r="AA13" s="40" t="str">
        <f t="shared" si="0"/>
        <v>**</v>
      </c>
      <c r="AB13" s="40" t="str">
        <f t="shared" si="0"/>
        <v>**</v>
      </c>
      <c r="AC13" s="40" t="str">
        <f t="shared" si="0"/>
        <v>**</v>
      </c>
      <c r="AD13" s="40" t="str">
        <f t="shared" si="0"/>
        <v>**</v>
      </c>
      <c r="AE13" s="51"/>
      <c r="AF13" s="51"/>
      <c r="AG13" s="51"/>
      <c r="AH13" s="51"/>
      <c r="AI13" s="54" t="str">
        <f t="shared" ref="AI13:AL16" si="4">IF(T13 &lt; 0.01, "**", IF(T13 &lt; 0.05, "*", "NS"))</f>
        <v>NS</v>
      </c>
      <c r="AJ13" s="54" t="str">
        <f t="shared" si="4"/>
        <v>**</v>
      </c>
      <c r="AK13" s="54" t="str">
        <f t="shared" si="4"/>
        <v>**</v>
      </c>
      <c r="AL13" s="54" t="str">
        <f t="shared" si="4"/>
        <v>**</v>
      </c>
    </row>
    <row r="14" spans="2:45" ht="16.2" x14ac:dyDescent="0.3">
      <c r="B14" s="11" t="s">
        <v>39</v>
      </c>
      <c r="C14" s="16" t="s">
        <v>40</v>
      </c>
      <c r="D14" s="33">
        <v>8.3000000000000004E-2</v>
      </c>
      <c r="E14" s="33">
        <v>8.7999999999999995E-2</v>
      </c>
      <c r="F14" s="33">
        <v>8.5000000000000006E-2</v>
      </c>
      <c r="G14" s="34">
        <f t="shared" si="1"/>
        <v>8.533333333333333E-2</v>
      </c>
      <c r="H14" s="35">
        <f t="shared" si="2"/>
        <v>2.5166114784235779E-3</v>
      </c>
      <c r="I14" s="35">
        <f t="shared" si="3"/>
        <v>2.94915407627763</v>
      </c>
      <c r="K14" s="2" t="s">
        <v>59</v>
      </c>
      <c r="L14" s="38"/>
      <c r="M14" s="38"/>
      <c r="N14" s="38"/>
      <c r="O14" s="38"/>
      <c r="P14" s="49"/>
      <c r="Q14" s="49"/>
      <c r="R14" s="49"/>
      <c r="S14" s="49"/>
      <c r="T14" s="53">
        <v>2.5850969569420909E-3</v>
      </c>
      <c r="U14" s="52" t="s">
        <v>62</v>
      </c>
      <c r="V14" s="53">
        <v>1.1928899130749569E-2</v>
      </c>
      <c r="W14" s="53">
        <v>1.1235304837721779E-3</v>
      </c>
      <c r="Z14" s="2" t="s">
        <v>59</v>
      </c>
      <c r="AA14" s="40" t="str">
        <f t="shared" si="0"/>
        <v>**</v>
      </c>
      <c r="AB14" s="40" t="str">
        <f t="shared" si="0"/>
        <v>**</v>
      </c>
      <c r="AC14" s="40" t="str">
        <f t="shared" si="0"/>
        <v>**</v>
      </c>
      <c r="AD14" s="40" t="str">
        <f t="shared" si="0"/>
        <v>**</v>
      </c>
      <c r="AE14" s="51"/>
      <c r="AF14" s="51"/>
      <c r="AG14" s="51"/>
      <c r="AH14" s="51"/>
      <c r="AI14" s="54" t="str">
        <f t="shared" si="4"/>
        <v>**</v>
      </c>
      <c r="AJ14" s="54" t="str">
        <f t="shared" si="4"/>
        <v>NS</v>
      </c>
      <c r="AK14" s="54" t="str">
        <f t="shared" si="4"/>
        <v>*</v>
      </c>
      <c r="AL14" s="54" t="str">
        <f t="shared" si="4"/>
        <v>**</v>
      </c>
    </row>
    <row r="15" spans="2:45" ht="16.2" x14ac:dyDescent="0.3">
      <c r="B15" s="11" t="s">
        <v>41</v>
      </c>
      <c r="C15" s="16" t="s">
        <v>42</v>
      </c>
      <c r="D15" s="33">
        <v>8.5999999999999993E-2</v>
      </c>
      <c r="E15" s="33">
        <v>9.2999999999999999E-2</v>
      </c>
      <c r="F15" s="33">
        <v>0.1</v>
      </c>
      <c r="G15" s="34">
        <f t="shared" si="1"/>
        <v>9.3000000000000013E-2</v>
      </c>
      <c r="H15" s="35">
        <f t="shared" si="2"/>
        <v>7.0000000000000062E-3</v>
      </c>
      <c r="I15" s="35">
        <f t="shared" si="3"/>
        <v>7.5268817204301133</v>
      </c>
      <c r="K15" s="2" t="s">
        <v>60</v>
      </c>
      <c r="L15" s="38"/>
      <c r="M15" s="38"/>
      <c r="N15" s="38"/>
      <c r="O15" s="38"/>
      <c r="P15" s="49"/>
      <c r="Q15" s="55"/>
      <c r="R15" s="49"/>
      <c r="S15" s="49"/>
      <c r="T15" s="53">
        <v>5.329070455723032E-4</v>
      </c>
      <c r="U15" s="53">
        <v>2.3857798261499138E-2</v>
      </c>
      <c r="V15" s="52" t="s">
        <v>62</v>
      </c>
      <c r="W15" s="53">
        <v>2.2971950786915044E-3</v>
      </c>
      <c r="Z15" s="2" t="s">
        <v>60</v>
      </c>
      <c r="AA15" s="40" t="str">
        <f t="shared" si="0"/>
        <v>**</v>
      </c>
      <c r="AB15" s="40" t="str">
        <f t="shared" si="0"/>
        <v>**</v>
      </c>
      <c r="AC15" s="40" t="str">
        <f t="shared" si="0"/>
        <v>**</v>
      </c>
      <c r="AD15" s="40" t="str">
        <f t="shared" si="0"/>
        <v>**</v>
      </c>
      <c r="AE15" s="51"/>
      <c r="AF15" s="51"/>
      <c r="AG15" s="51"/>
      <c r="AH15" s="51"/>
      <c r="AI15" s="54" t="str">
        <f t="shared" si="4"/>
        <v>**</v>
      </c>
      <c r="AJ15" s="54" t="str">
        <f t="shared" si="4"/>
        <v>*</v>
      </c>
      <c r="AK15" s="54" t="str">
        <f t="shared" si="4"/>
        <v>NS</v>
      </c>
      <c r="AL15" s="54" t="str">
        <f t="shared" si="4"/>
        <v>**</v>
      </c>
    </row>
    <row r="16" spans="2:45" ht="16.2" x14ac:dyDescent="0.3">
      <c r="B16" s="11" t="s">
        <v>43</v>
      </c>
      <c r="C16" s="16" t="s">
        <v>44</v>
      </c>
      <c r="D16" s="33">
        <v>9.2999999999999999E-2</v>
      </c>
      <c r="E16" s="33">
        <v>8.3000000000000004E-2</v>
      </c>
      <c r="F16" s="33">
        <v>8.7999999999999995E-2</v>
      </c>
      <c r="G16" s="34">
        <f t="shared" si="1"/>
        <v>8.8000000000000009E-2</v>
      </c>
      <c r="H16" s="35">
        <f t="shared" si="2"/>
        <v>4.9999999999999975E-3</v>
      </c>
      <c r="I16" s="35">
        <f t="shared" si="3"/>
        <v>5.681818181818179</v>
      </c>
      <c r="K16" s="2" t="s">
        <v>61</v>
      </c>
      <c r="L16" s="38"/>
      <c r="M16" s="38"/>
      <c r="N16" s="38"/>
      <c r="O16" s="38"/>
      <c r="P16" s="49"/>
      <c r="Q16" s="49"/>
      <c r="R16" s="49"/>
      <c r="S16" s="49"/>
      <c r="T16" s="53">
        <v>1.0991671637188784E-3</v>
      </c>
      <c r="U16" s="53">
        <v>2.2470609675443558E-3</v>
      </c>
      <c r="V16" s="53">
        <v>4.5943901573830088E-3</v>
      </c>
      <c r="W16" s="52" t="s">
        <v>62</v>
      </c>
      <c r="Z16" s="2" t="s">
        <v>61</v>
      </c>
      <c r="AA16" s="40" t="str">
        <f t="shared" si="0"/>
        <v>**</v>
      </c>
      <c r="AB16" s="40" t="str">
        <f t="shared" si="0"/>
        <v>**</v>
      </c>
      <c r="AC16" s="40" t="str">
        <f t="shared" si="0"/>
        <v>**</v>
      </c>
      <c r="AD16" s="40" t="str">
        <f t="shared" si="0"/>
        <v>**</v>
      </c>
      <c r="AE16" s="51"/>
      <c r="AF16" s="51"/>
      <c r="AG16" s="51"/>
      <c r="AH16" s="51"/>
      <c r="AI16" s="54" t="str">
        <f t="shared" si="4"/>
        <v>**</v>
      </c>
      <c r="AJ16" s="54" t="str">
        <f t="shared" si="4"/>
        <v>**</v>
      </c>
      <c r="AK16" s="54" t="str">
        <f t="shared" si="4"/>
        <v>**</v>
      </c>
      <c r="AL16" s="54" t="str">
        <f t="shared" si="4"/>
        <v>NS</v>
      </c>
    </row>
    <row r="18" spans="2:45" x14ac:dyDescent="0.3">
      <c r="B18" s="3" t="s">
        <v>63</v>
      </c>
      <c r="C18" s="3"/>
      <c r="D18" s="3"/>
    </row>
    <row r="19" spans="2:45" ht="28.8" x14ac:dyDescent="0.3">
      <c r="B19" s="28" t="s">
        <v>12</v>
      </c>
      <c r="C19" s="28"/>
      <c r="D19" s="29" t="s">
        <v>7</v>
      </c>
      <c r="E19" s="29" t="s">
        <v>10</v>
      </c>
      <c r="F19" s="29" t="s">
        <v>11</v>
      </c>
      <c r="G19" s="30" t="s">
        <v>13</v>
      </c>
      <c r="H19" s="30" t="s">
        <v>8</v>
      </c>
      <c r="I19" s="30" t="s">
        <v>9</v>
      </c>
      <c r="K19" s="2"/>
      <c r="L19" s="32" t="s">
        <v>50</v>
      </c>
      <c r="M19" s="32" t="s">
        <v>51</v>
      </c>
      <c r="N19" s="32" t="s">
        <v>52</v>
      </c>
      <c r="O19" s="32" t="s">
        <v>53</v>
      </c>
      <c r="P19" s="32" t="s">
        <v>54</v>
      </c>
      <c r="Q19" s="32" t="s">
        <v>55</v>
      </c>
      <c r="R19" s="32" t="s">
        <v>56</v>
      </c>
      <c r="S19" s="32" t="s">
        <v>57</v>
      </c>
      <c r="T19" s="32" t="s">
        <v>58</v>
      </c>
      <c r="U19" s="32" t="s">
        <v>59</v>
      </c>
      <c r="V19" s="32" t="s">
        <v>60</v>
      </c>
      <c r="W19" s="32" t="s">
        <v>61</v>
      </c>
      <c r="X19" s="56"/>
      <c r="AA19" s="32" t="s">
        <v>50</v>
      </c>
      <c r="AB19" s="32" t="s">
        <v>51</v>
      </c>
      <c r="AC19" s="32" t="s">
        <v>52</v>
      </c>
      <c r="AD19" s="32" t="s">
        <v>53</v>
      </c>
      <c r="AE19" s="32" t="s">
        <v>54</v>
      </c>
      <c r="AF19" s="32" t="s">
        <v>55</v>
      </c>
      <c r="AG19" s="32" t="s">
        <v>56</v>
      </c>
      <c r="AH19" s="32" t="s">
        <v>57</v>
      </c>
      <c r="AI19" s="32" t="s">
        <v>58</v>
      </c>
      <c r="AJ19" s="32" t="s">
        <v>59</v>
      </c>
      <c r="AK19" s="32" t="s">
        <v>60</v>
      </c>
      <c r="AL19" s="32" t="s">
        <v>61</v>
      </c>
      <c r="AN19" s="41" t="s">
        <v>12</v>
      </c>
      <c r="AO19" s="41" t="s">
        <v>26</v>
      </c>
      <c r="AP19" s="42" t="s">
        <v>29</v>
      </c>
      <c r="AQ19" s="42" t="s">
        <v>32</v>
      </c>
      <c r="AR19" s="43"/>
      <c r="AS19" s="43"/>
    </row>
    <row r="20" spans="2:45" ht="16.2" x14ac:dyDescent="0.3">
      <c r="B20" s="11" t="s">
        <v>14</v>
      </c>
      <c r="C20" s="16" t="s">
        <v>15</v>
      </c>
      <c r="D20" s="33">
        <v>2.5999999999999999E-2</v>
      </c>
      <c r="E20" s="33">
        <v>2.5000000000000001E-2</v>
      </c>
      <c r="F20" s="33">
        <v>2.7E-2</v>
      </c>
      <c r="G20" s="34">
        <f>AVERAGE(D20:F20)</f>
        <v>2.5999999999999999E-2</v>
      </c>
      <c r="H20" s="35">
        <f>STDEV(B20:F20)</f>
        <v>9.9999999999999915E-4</v>
      </c>
      <c r="I20" s="35">
        <f>H20*100/G20</f>
        <v>3.8461538461538431</v>
      </c>
      <c r="K20" s="2" t="s">
        <v>50</v>
      </c>
      <c r="L20" s="36" t="s">
        <v>62</v>
      </c>
      <c r="M20" s="37">
        <v>3.6705541836204447E-4</v>
      </c>
      <c r="N20" s="37">
        <v>2.3089123774293957E-3</v>
      </c>
      <c r="O20" s="37">
        <v>2.1943755748797181E-4</v>
      </c>
      <c r="P20" s="38"/>
      <c r="Q20" s="38"/>
      <c r="R20" s="38"/>
      <c r="S20" s="38"/>
      <c r="T20" s="38"/>
      <c r="U20" s="38"/>
      <c r="V20" s="38"/>
      <c r="W20" s="38"/>
      <c r="Z20" s="2" t="s">
        <v>50</v>
      </c>
      <c r="AA20" s="39" t="str">
        <f t="shared" ref="AA20:AL31" si="5">IF(L20 &lt; 0.01, "**", IF(L20 &lt; 0.05, "*", "NS"))</f>
        <v>NS</v>
      </c>
      <c r="AB20" s="39" t="str">
        <f t="shared" si="5"/>
        <v>**</v>
      </c>
      <c r="AC20" s="39" t="str">
        <f t="shared" si="5"/>
        <v>**</v>
      </c>
      <c r="AD20" s="39" t="str">
        <f t="shared" si="5"/>
        <v>**</v>
      </c>
      <c r="AE20" s="40" t="str">
        <f t="shared" si="5"/>
        <v>**</v>
      </c>
      <c r="AF20" s="40" t="str">
        <f t="shared" si="5"/>
        <v>**</v>
      </c>
      <c r="AG20" s="40" t="str">
        <f t="shared" si="5"/>
        <v>**</v>
      </c>
      <c r="AH20" s="40" t="str">
        <f t="shared" si="5"/>
        <v>**</v>
      </c>
      <c r="AI20" s="40" t="str">
        <f t="shared" si="5"/>
        <v>**</v>
      </c>
      <c r="AJ20" s="40" t="str">
        <f t="shared" si="5"/>
        <v>**</v>
      </c>
      <c r="AK20" s="40" t="str">
        <f t="shared" si="5"/>
        <v>**</v>
      </c>
      <c r="AL20" s="40" t="str">
        <f t="shared" si="5"/>
        <v>**</v>
      </c>
      <c r="AN20" s="41">
        <v>0</v>
      </c>
      <c r="AO20" s="44">
        <v>2.5999999999999999E-2</v>
      </c>
      <c r="AP20" s="44">
        <v>2.1000000000000001E-2</v>
      </c>
      <c r="AQ20" s="44">
        <v>2.6200000000000001E-2</v>
      </c>
      <c r="AR20" s="45"/>
      <c r="AS20" s="45"/>
    </row>
    <row r="21" spans="2:45" ht="16.2" x14ac:dyDescent="0.3">
      <c r="B21" s="11" t="s">
        <v>16</v>
      </c>
      <c r="C21" s="16" t="s">
        <v>17</v>
      </c>
      <c r="D21" s="33">
        <v>0.02</v>
      </c>
      <c r="E21" s="33">
        <v>2.1999999999999999E-2</v>
      </c>
      <c r="F21" s="33">
        <v>2.0999999999999998E-2</v>
      </c>
      <c r="G21" s="34">
        <f t="shared" ref="G21:G31" si="6">AVERAGE(D21:F21)</f>
        <v>2.1000000000000001E-2</v>
      </c>
      <c r="H21" s="35">
        <f t="shared" ref="H21:H31" si="7">STDEV(B21:F21)</f>
        <v>9.9999999999999915E-4</v>
      </c>
      <c r="I21" s="35">
        <f t="shared" ref="I21:I31" si="8">H21*100/G21</f>
        <v>4.7619047619047583</v>
      </c>
      <c r="K21" s="2" t="s">
        <v>51</v>
      </c>
      <c r="L21" s="37">
        <v>7.3411083672408894E-4</v>
      </c>
      <c r="M21" s="36" t="s">
        <v>62</v>
      </c>
      <c r="N21" s="37">
        <v>2.0105586227439965E-4</v>
      </c>
      <c r="O21" s="37">
        <v>2.0105586227439965E-4</v>
      </c>
      <c r="P21" s="38"/>
      <c r="Q21" s="38"/>
      <c r="R21" s="38"/>
      <c r="S21" s="38"/>
      <c r="T21" s="38"/>
      <c r="U21" s="38"/>
      <c r="V21" s="38"/>
      <c r="W21" s="38"/>
      <c r="Z21" s="2" t="s">
        <v>51</v>
      </c>
      <c r="AA21" s="39" t="str">
        <f t="shared" si="5"/>
        <v>**</v>
      </c>
      <c r="AB21" s="39" t="str">
        <f t="shared" si="5"/>
        <v>NS</v>
      </c>
      <c r="AC21" s="39" t="str">
        <f t="shared" si="5"/>
        <v>**</v>
      </c>
      <c r="AD21" s="39" t="str">
        <f t="shared" si="5"/>
        <v>**</v>
      </c>
      <c r="AE21" s="40" t="str">
        <f t="shared" si="5"/>
        <v>**</v>
      </c>
      <c r="AF21" s="40" t="str">
        <f t="shared" si="5"/>
        <v>**</v>
      </c>
      <c r="AG21" s="40" t="str">
        <f t="shared" si="5"/>
        <v>**</v>
      </c>
      <c r="AH21" s="40" t="str">
        <f t="shared" si="5"/>
        <v>**</v>
      </c>
      <c r="AI21" s="40" t="str">
        <f t="shared" si="5"/>
        <v>**</v>
      </c>
      <c r="AJ21" s="40" t="str">
        <f t="shared" si="5"/>
        <v>**</v>
      </c>
      <c r="AK21" s="40" t="str">
        <f t="shared" si="5"/>
        <v>**</v>
      </c>
      <c r="AL21" s="40" t="str">
        <f t="shared" si="5"/>
        <v>**</v>
      </c>
      <c r="AN21" s="41">
        <v>0.03</v>
      </c>
      <c r="AO21" s="44">
        <v>7.0333333333333345E-2</v>
      </c>
      <c r="AP21" s="44">
        <v>6.9000000000000006E-2</v>
      </c>
      <c r="AQ21" s="44">
        <v>7.5999999999999998E-2</v>
      </c>
      <c r="AR21" s="45"/>
      <c r="AS21" s="45"/>
    </row>
    <row r="22" spans="2:45" ht="16.2" x14ac:dyDescent="0.3">
      <c r="B22" s="11" t="s">
        <v>18</v>
      </c>
      <c r="C22" s="16" t="s">
        <v>19</v>
      </c>
      <c r="D22" s="33">
        <v>2.7E-2</v>
      </c>
      <c r="E22" s="33">
        <v>2.5600000000000001E-2</v>
      </c>
      <c r="F22" s="33">
        <v>2.5999999999999995E-2</v>
      </c>
      <c r="G22" s="34">
        <f t="shared" si="6"/>
        <v>2.6200000000000001E-2</v>
      </c>
      <c r="H22" s="35">
        <f t="shared" si="7"/>
        <v>7.2111025509279786E-4</v>
      </c>
      <c r="I22" s="35">
        <f t="shared" si="8"/>
        <v>2.7523292179114418</v>
      </c>
      <c r="J22" s="46"/>
      <c r="K22" s="2" t="s">
        <v>52</v>
      </c>
      <c r="L22" s="37">
        <v>4.6178247548587913E-3</v>
      </c>
      <c r="M22" s="37">
        <v>4.0211172454879929E-4</v>
      </c>
      <c r="N22" s="36" t="s">
        <v>62</v>
      </c>
      <c r="O22" s="37">
        <v>3.6928683927493502E-3</v>
      </c>
      <c r="P22" s="38"/>
      <c r="Q22" s="38"/>
      <c r="R22" s="38"/>
      <c r="S22" s="38"/>
      <c r="T22" s="38"/>
      <c r="U22" s="38"/>
      <c r="V22" s="38"/>
      <c r="W22" s="38"/>
      <c r="Z22" s="2" t="s">
        <v>52</v>
      </c>
      <c r="AA22" s="39" t="str">
        <f t="shared" si="5"/>
        <v>**</v>
      </c>
      <c r="AB22" s="39" t="str">
        <f t="shared" si="5"/>
        <v>**</v>
      </c>
      <c r="AC22" s="39" t="str">
        <f t="shared" si="5"/>
        <v>NS</v>
      </c>
      <c r="AD22" s="39" t="str">
        <f t="shared" si="5"/>
        <v>**</v>
      </c>
      <c r="AE22" s="40" t="str">
        <f t="shared" si="5"/>
        <v>**</v>
      </c>
      <c r="AF22" s="40" t="str">
        <f t="shared" si="5"/>
        <v>**</v>
      </c>
      <c r="AG22" s="40" t="str">
        <f t="shared" si="5"/>
        <v>**</v>
      </c>
      <c r="AH22" s="40" t="str">
        <f t="shared" si="5"/>
        <v>**</v>
      </c>
      <c r="AI22" s="40" t="str">
        <f t="shared" si="5"/>
        <v>**</v>
      </c>
      <c r="AJ22" s="40" t="str">
        <f t="shared" si="5"/>
        <v>**</v>
      </c>
      <c r="AK22" s="40" t="str">
        <f t="shared" si="5"/>
        <v>**</v>
      </c>
      <c r="AL22" s="40" t="str">
        <f t="shared" si="5"/>
        <v>**</v>
      </c>
      <c r="AN22" s="41">
        <v>0.06</v>
      </c>
      <c r="AO22" s="44">
        <v>0.153</v>
      </c>
      <c r="AP22" s="44">
        <v>0.16700000000000001</v>
      </c>
      <c r="AQ22" s="44">
        <v>0.12633333333333333</v>
      </c>
      <c r="AR22" s="45"/>
      <c r="AS22" s="45"/>
    </row>
    <row r="23" spans="2:45" ht="16.2" x14ac:dyDescent="0.3">
      <c r="B23" s="11" t="s">
        <v>24</v>
      </c>
      <c r="C23" s="16" t="s">
        <v>25</v>
      </c>
      <c r="D23" s="33">
        <v>6.8000000000000005E-2</v>
      </c>
      <c r="E23" s="33">
        <v>7.0999999999999994E-2</v>
      </c>
      <c r="F23" s="33">
        <v>7.1999999999999995E-2</v>
      </c>
      <c r="G23" s="34">
        <f t="shared" si="6"/>
        <v>7.0333333333333345E-2</v>
      </c>
      <c r="H23" s="35">
        <f t="shared" si="7"/>
        <v>2.081665999466127E-3</v>
      </c>
      <c r="I23" s="35">
        <f t="shared" si="8"/>
        <v>2.9597146911840659</v>
      </c>
      <c r="K23" s="2" t="s">
        <v>53</v>
      </c>
      <c r="L23" s="37">
        <v>4.3887511497594362E-4</v>
      </c>
      <c r="M23" s="37">
        <v>4.0211172454879929E-4</v>
      </c>
      <c r="N23" s="37">
        <v>7.3857367854987003E-3</v>
      </c>
      <c r="O23" s="36" t="s">
        <v>62</v>
      </c>
      <c r="P23" s="38"/>
      <c r="Q23" s="38"/>
      <c r="R23" s="38"/>
      <c r="S23" s="38"/>
      <c r="T23" s="38"/>
      <c r="U23" s="38"/>
      <c r="V23" s="38"/>
      <c r="W23" s="38"/>
      <c r="Z23" s="2" t="s">
        <v>53</v>
      </c>
      <c r="AA23" s="39" t="str">
        <f t="shared" si="5"/>
        <v>**</v>
      </c>
      <c r="AB23" s="39" t="str">
        <f t="shared" si="5"/>
        <v>**</v>
      </c>
      <c r="AC23" s="39" t="str">
        <f t="shared" si="5"/>
        <v>**</v>
      </c>
      <c r="AD23" s="39" t="str">
        <f t="shared" si="5"/>
        <v>NS</v>
      </c>
      <c r="AE23" s="40" t="str">
        <f t="shared" si="5"/>
        <v>**</v>
      </c>
      <c r="AF23" s="40" t="str">
        <f t="shared" si="5"/>
        <v>**</v>
      </c>
      <c r="AG23" s="40" t="str">
        <f t="shared" si="5"/>
        <v>**</v>
      </c>
      <c r="AH23" s="40" t="str">
        <f t="shared" si="5"/>
        <v>**</v>
      </c>
      <c r="AI23" s="40" t="str">
        <f t="shared" si="5"/>
        <v>**</v>
      </c>
      <c r="AJ23" s="40" t="str">
        <f t="shared" si="5"/>
        <v>**</v>
      </c>
      <c r="AK23" s="40" t="str">
        <f t="shared" si="5"/>
        <v>**</v>
      </c>
      <c r="AL23" s="40" t="str">
        <f t="shared" si="5"/>
        <v>**</v>
      </c>
      <c r="AN23" s="41">
        <v>0.09</v>
      </c>
      <c r="AO23" s="44">
        <v>0.23399999999999999</v>
      </c>
      <c r="AP23" s="44">
        <v>0.26800000000000002</v>
      </c>
      <c r="AQ23" s="44">
        <v>0.247</v>
      </c>
      <c r="AR23" s="45"/>
      <c r="AS23" s="45"/>
    </row>
    <row r="24" spans="2:45" ht="16.2" x14ac:dyDescent="0.3">
      <c r="B24" s="11" t="s">
        <v>27</v>
      </c>
      <c r="C24" s="16" t="s">
        <v>28</v>
      </c>
      <c r="D24" s="33">
        <v>7.2999999999999995E-2</v>
      </c>
      <c r="E24" s="33">
        <v>6.9000000000000006E-2</v>
      </c>
      <c r="F24" s="33">
        <v>6.5000000000000002E-2</v>
      </c>
      <c r="G24" s="34">
        <f t="shared" si="6"/>
        <v>6.9000000000000006E-2</v>
      </c>
      <c r="H24" s="35">
        <f t="shared" si="7"/>
        <v>3.9999999999999966E-3</v>
      </c>
      <c r="I24" s="35">
        <f t="shared" si="8"/>
        <v>5.797101449275357</v>
      </c>
      <c r="K24" s="2" t="s">
        <v>54</v>
      </c>
      <c r="L24" s="38"/>
      <c r="M24" s="38"/>
      <c r="N24" s="38"/>
      <c r="O24" s="38"/>
      <c r="P24" s="47" t="s">
        <v>62</v>
      </c>
      <c r="Q24" s="48">
        <v>1.5122091232831945E-3</v>
      </c>
      <c r="R24" s="48">
        <v>5.6980075490482016E-4</v>
      </c>
      <c r="S24" s="48">
        <v>9.3439440058772842E-4</v>
      </c>
      <c r="T24" s="49"/>
      <c r="U24" s="49"/>
      <c r="V24" s="49"/>
      <c r="W24" s="49"/>
      <c r="Z24" s="2" t="s">
        <v>54</v>
      </c>
      <c r="AA24" s="40" t="str">
        <f t="shared" si="5"/>
        <v>**</v>
      </c>
      <c r="AB24" s="40" t="str">
        <f t="shared" si="5"/>
        <v>**</v>
      </c>
      <c r="AC24" s="40" t="str">
        <f t="shared" si="5"/>
        <v>**</v>
      </c>
      <c r="AD24" s="40" t="str">
        <f t="shared" si="5"/>
        <v>**</v>
      </c>
      <c r="AE24" s="50" t="str">
        <f t="shared" si="5"/>
        <v>NS</v>
      </c>
      <c r="AF24" s="50" t="str">
        <f t="shared" si="5"/>
        <v>**</v>
      </c>
      <c r="AG24" s="50" t="str">
        <f t="shared" si="5"/>
        <v>**</v>
      </c>
      <c r="AH24" s="50" t="str">
        <f t="shared" si="5"/>
        <v>**</v>
      </c>
      <c r="AI24" s="51"/>
      <c r="AJ24" s="51"/>
      <c r="AK24" s="51"/>
      <c r="AL24" s="51"/>
      <c r="AN24" s="41"/>
      <c r="AO24" s="44"/>
      <c r="AP24" s="44"/>
      <c r="AQ24" s="44"/>
    </row>
    <row r="25" spans="2:45" ht="16.2" x14ac:dyDescent="0.3">
      <c r="B25" s="11" t="s">
        <v>30</v>
      </c>
      <c r="C25" s="16" t="s">
        <v>31</v>
      </c>
      <c r="D25" s="33">
        <v>8.1000000000000003E-2</v>
      </c>
      <c r="E25" s="33">
        <v>7.5999999999999998E-2</v>
      </c>
      <c r="F25" s="33">
        <v>7.0999999999999994E-2</v>
      </c>
      <c r="G25" s="34">
        <f t="shared" si="6"/>
        <v>7.5999999999999998E-2</v>
      </c>
      <c r="H25" s="35">
        <f t="shared" si="7"/>
        <v>5.0000000000000044E-3</v>
      </c>
      <c r="I25" s="35">
        <f t="shared" si="8"/>
        <v>6.5789473684210584</v>
      </c>
      <c r="K25" s="2" t="s">
        <v>55</v>
      </c>
      <c r="L25" s="38"/>
      <c r="M25" s="38"/>
      <c r="N25" s="38"/>
      <c r="O25" s="38"/>
      <c r="P25" s="48">
        <v>3.0244182465663889E-3</v>
      </c>
      <c r="Q25" s="47" t="s">
        <v>62</v>
      </c>
      <c r="R25" s="48">
        <v>2.7743101040061691E-4</v>
      </c>
      <c r="S25" s="48">
        <v>2.2116140238189279E-3</v>
      </c>
      <c r="T25" s="49"/>
      <c r="U25" s="49"/>
      <c r="V25" s="49"/>
      <c r="W25" s="49"/>
      <c r="Z25" s="2" t="s">
        <v>55</v>
      </c>
      <c r="AA25" s="40" t="str">
        <f t="shared" si="5"/>
        <v>**</v>
      </c>
      <c r="AB25" s="40" t="str">
        <f t="shared" si="5"/>
        <v>**</v>
      </c>
      <c r="AC25" s="40" t="str">
        <f t="shared" si="5"/>
        <v>**</v>
      </c>
      <c r="AD25" s="40" t="str">
        <f t="shared" si="5"/>
        <v>**</v>
      </c>
      <c r="AE25" s="50" t="str">
        <f t="shared" si="5"/>
        <v>**</v>
      </c>
      <c r="AF25" s="50" t="str">
        <f t="shared" si="5"/>
        <v>NS</v>
      </c>
      <c r="AG25" s="50" t="str">
        <f t="shared" si="5"/>
        <v>**</v>
      </c>
      <c r="AH25" s="50" t="str">
        <f t="shared" si="5"/>
        <v>**</v>
      </c>
      <c r="AI25" s="51"/>
      <c r="AJ25" s="51"/>
      <c r="AK25" s="51"/>
      <c r="AL25" s="51"/>
    </row>
    <row r="26" spans="2:45" ht="16.2" x14ac:dyDescent="0.3">
      <c r="B26" s="11" t="s">
        <v>33</v>
      </c>
      <c r="C26" s="16" t="s">
        <v>34</v>
      </c>
      <c r="D26" s="33">
        <v>0.153</v>
      </c>
      <c r="E26" s="33">
        <v>0.16700000000000001</v>
      </c>
      <c r="F26" s="33">
        <v>0.13900000000000001</v>
      </c>
      <c r="G26" s="34">
        <f t="shared" si="6"/>
        <v>0.153</v>
      </c>
      <c r="H26" s="35">
        <f t="shared" si="7"/>
        <v>1.3999999999999999E-2</v>
      </c>
      <c r="I26" s="35">
        <f t="shared" si="8"/>
        <v>9.1503267973856204</v>
      </c>
      <c r="K26" s="2" t="s">
        <v>56</v>
      </c>
      <c r="L26" s="38"/>
      <c r="M26" s="38"/>
      <c r="N26" s="38"/>
      <c r="O26" s="38"/>
      <c r="P26" s="48">
        <v>1.1396015098096403E-3</v>
      </c>
      <c r="Q26" s="48">
        <v>5.5486202080123382E-4</v>
      </c>
      <c r="R26" s="47" t="s">
        <v>62</v>
      </c>
      <c r="S26" s="48">
        <v>1.1501231253824479E-2</v>
      </c>
      <c r="T26" s="49"/>
      <c r="U26" s="49"/>
      <c r="V26" s="49"/>
      <c r="W26" s="49"/>
      <c r="Z26" s="2" t="s">
        <v>56</v>
      </c>
      <c r="AA26" s="40" t="str">
        <f t="shared" si="5"/>
        <v>**</v>
      </c>
      <c r="AB26" s="40" t="str">
        <f t="shared" si="5"/>
        <v>**</v>
      </c>
      <c r="AC26" s="40" t="str">
        <f t="shared" si="5"/>
        <v>**</v>
      </c>
      <c r="AD26" s="40" t="str">
        <f t="shared" si="5"/>
        <v>**</v>
      </c>
      <c r="AE26" s="50" t="str">
        <f t="shared" si="5"/>
        <v>**</v>
      </c>
      <c r="AF26" s="50" t="str">
        <f t="shared" si="5"/>
        <v>**</v>
      </c>
      <c r="AG26" s="50" t="str">
        <f t="shared" si="5"/>
        <v>NS</v>
      </c>
      <c r="AH26" s="50" t="str">
        <f t="shared" si="5"/>
        <v>*</v>
      </c>
      <c r="AI26" s="51"/>
      <c r="AJ26" s="51"/>
      <c r="AK26" s="51"/>
      <c r="AL26" s="51"/>
    </row>
    <row r="27" spans="2:45" ht="16.2" x14ac:dyDescent="0.3">
      <c r="B27" s="11" t="s">
        <v>35</v>
      </c>
      <c r="C27" s="16" t="s">
        <v>36</v>
      </c>
      <c r="D27" s="33">
        <v>0.17499999999999999</v>
      </c>
      <c r="E27" s="33">
        <v>0.16700000000000001</v>
      </c>
      <c r="F27" s="33">
        <v>0.159</v>
      </c>
      <c r="G27" s="34">
        <f t="shared" si="6"/>
        <v>0.16700000000000001</v>
      </c>
      <c r="H27" s="35">
        <f t="shared" si="7"/>
        <v>7.9999999999999932E-3</v>
      </c>
      <c r="I27" s="35">
        <f t="shared" si="8"/>
        <v>4.7904191616766427</v>
      </c>
      <c r="K27" s="2" t="s">
        <v>57</v>
      </c>
      <c r="L27" s="38"/>
      <c r="M27" s="38"/>
      <c r="N27" s="38"/>
      <c r="O27" s="38"/>
      <c r="P27" s="48">
        <v>1.8687888011754568E-3</v>
      </c>
      <c r="Q27" s="48">
        <v>4.4232280476378559E-3</v>
      </c>
      <c r="R27" s="48">
        <v>2.3002462507648959E-2</v>
      </c>
      <c r="S27" s="47" t="s">
        <v>62</v>
      </c>
      <c r="T27" s="49"/>
      <c r="U27" s="49"/>
      <c r="V27" s="49"/>
      <c r="W27" s="49"/>
      <c r="Z27" s="2" t="s">
        <v>57</v>
      </c>
      <c r="AA27" s="40" t="str">
        <f t="shared" si="5"/>
        <v>**</v>
      </c>
      <c r="AB27" s="40" t="str">
        <f t="shared" si="5"/>
        <v>**</v>
      </c>
      <c r="AC27" s="40" t="str">
        <f t="shared" si="5"/>
        <v>**</v>
      </c>
      <c r="AD27" s="40" t="str">
        <f t="shared" si="5"/>
        <v>**</v>
      </c>
      <c r="AE27" s="50" t="str">
        <f t="shared" si="5"/>
        <v>**</v>
      </c>
      <c r="AF27" s="50" t="str">
        <f t="shared" si="5"/>
        <v>**</v>
      </c>
      <c r="AG27" s="50" t="str">
        <f t="shared" si="5"/>
        <v>*</v>
      </c>
      <c r="AH27" s="50" t="str">
        <f t="shared" si="5"/>
        <v>NS</v>
      </c>
      <c r="AI27" s="51"/>
      <c r="AJ27" s="51"/>
      <c r="AK27" s="51"/>
      <c r="AL27" s="51"/>
    </row>
    <row r="28" spans="2:45" ht="16.2" x14ac:dyDescent="0.3">
      <c r="B28" s="11" t="s">
        <v>37</v>
      </c>
      <c r="C28" s="16" t="s">
        <v>38</v>
      </c>
      <c r="D28" s="33">
        <v>0.126</v>
      </c>
      <c r="E28" s="33">
        <v>0.124</v>
      </c>
      <c r="F28" s="33">
        <v>0.129</v>
      </c>
      <c r="G28" s="34">
        <f t="shared" si="6"/>
        <v>0.12633333333333333</v>
      </c>
      <c r="H28" s="35">
        <f t="shared" si="7"/>
        <v>2.5166114784235852E-3</v>
      </c>
      <c r="I28" s="35">
        <f t="shared" si="8"/>
        <v>1.9920407480925479</v>
      </c>
      <c r="K28" s="2" t="s">
        <v>58</v>
      </c>
      <c r="L28" s="38"/>
      <c r="M28" s="38"/>
      <c r="N28" s="38"/>
      <c r="O28" s="38"/>
      <c r="P28" s="49"/>
      <c r="Q28" s="49"/>
      <c r="R28" s="49"/>
      <c r="S28" s="49"/>
      <c r="T28" s="52" t="s">
        <v>62</v>
      </c>
      <c r="U28" s="53">
        <v>1.3733311083490396E-3</v>
      </c>
      <c r="V28" s="53">
        <v>1.0391244879204995E-4</v>
      </c>
      <c r="W28" s="53">
        <v>1.2686588117386331E-3</v>
      </c>
      <c r="Z28" s="2" t="s">
        <v>58</v>
      </c>
      <c r="AA28" s="40" t="str">
        <f t="shared" si="5"/>
        <v>**</v>
      </c>
      <c r="AB28" s="40" t="str">
        <f t="shared" si="5"/>
        <v>**</v>
      </c>
      <c r="AC28" s="40" t="str">
        <f t="shared" si="5"/>
        <v>**</v>
      </c>
      <c r="AD28" s="40" t="str">
        <f t="shared" si="5"/>
        <v>**</v>
      </c>
      <c r="AE28" s="51"/>
      <c r="AF28" s="51"/>
      <c r="AG28" s="51"/>
      <c r="AH28" s="51"/>
      <c r="AI28" s="54" t="str">
        <f t="shared" ref="AI28:AL31" si="9">IF(T28 &lt; 0.01, "**", IF(T28 &lt; 0.05, "*", "NS"))</f>
        <v>NS</v>
      </c>
      <c r="AJ28" s="54" t="str">
        <f t="shared" si="9"/>
        <v>**</v>
      </c>
      <c r="AK28" s="54" t="str">
        <f t="shared" si="9"/>
        <v>**</v>
      </c>
      <c r="AL28" s="54" t="str">
        <f t="shared" si="9"/>
        <v>**</v>
      </c>
    </row>
    <row r="29" spans="2:45" ht="16.2" x14ac:dyDescent="0.3">
      <c r="B29" s="11" t="s">
        <v>39</v>
      </c>
      <c r="C29" s="16" t="s">
        <v>40</v>
      </c>
      <c r="D29" s="33">
        <v>0.22700000000000001</v>
      </c>
      <c r="E29" s="33">
        <v>0.24099999999999999</v>
      </c>
      <c r="F29" s="33">
        <v>0.23400000000000001</v>
      </c>
      <c r="G29" s="34">
        <f t="shared" si="6"/>
        <v>0.23399999999999999</v>
      </c>
      <c r="H29" s="35">
        <f t="shared" si="7"/>
        <v>6.9999999999999923E-3</v>
      </c>
      <c r="I29" s="35">
        <f t="shared" si="8"/>
        <v>2.9914529914529888</v>
      </c>
      <c r="K29" s="2" t="s">
        <v>59</v>
      </c>
      <c r="L29" s="38"/>
      <c r="M29" s="38"/>
      <c r="N29" s="38"/>
      <c r="O29" s="38"/>
      <c r="P29" s="49"/>
      <c r="Q29" s="49"/>
      <c r="R29" s="49"/>
      <c r="S29" s="49"/>
      <c r="T29" s="53">
        <v>2.7466622166980792E-3</v>
      </c>
      <c r="U29" s="52" t="s">
        <v>62</v>
      </c>
      <c r="V29" s="53">
        <v>3.0205191771584829E-3</v>
      </c>
      <c r="W29" s="53">
        <v>1.8421905837574611E-3</v>
      </c>
      <c r="Z29" s="2" t="s">
        <v>59</v>
      </c>
      <c r="AA29" s="40" t="str">
        <f t="shared" si="5"/>
        <v>**</v>
      </c>
      <c r="AB29" s="40" t="str">
        <f t="shared" si="5"/>
        <v>**</v>
      </c>
      <c r="AC29" s="40" t="str">
        <f t="shared" si="5"/>
        <v>**</v>
      </c>
      <c r="AD29" s="40" t="str">
        <f t="shared" si="5"/>
        <v>**</v>
      </c>
      <c r="AE29" s="51"/>
      <c r="AF29" s="51"/>
      <c r="AG29" s="51"/>
      <c r="AH29" s="51"/>
      <c r="AI29" s="54" t="str">
        <f t="shared" si="9"/>
        <v>**</v>
      </c>
      <c r="AJ29" s="54" t="str">
        <f t="shared" si="9"/>
        <v>NS</v>
      </c>
      <c r="AK29" s="54" t="str">
        <f t="shared" si="9"/>
        <v>**</v>
      </c>
      <c r="AL29" s="54" t="str">
        <f t="shared" si="9"/>
        <v>**</v>
      </c>
    </row>
    <row r="30" spans="2:45" ht="16.2" x14ac:dyDescent="0.3">
      <c r="B30" s="11" t="s">
        <v>41</v>
      </c>
      <c r="C30" s="16" t="s">
        <v>42</v>
      </c>
      <c r="D30" s="33">
        <v>0.249</v>
      </c>
      <c r="E30" s="33">
        <v>0.26800000000000002</v>
      </c>
      <c r="F30" s="33">
        <v>0.28699999999999998</v>
      </c>
      <c r="G30" s="34">
        <f t="shared" si="6"/>
        <v>0.26800000000000002</v>
      </c>
      <c r="H30" s="35">
        <f t="shared" si="7"/>
        <v>1.8999999999999989E-2</v>
      </c>
      <c r="I30" s="35">
        <f t="shared" si="8"/>
        <v>7.0895522388059664</v>
      </c>
      <c r="K30" s="2" t="s">
        <v>60</v>
      </c>
      <c r="L30" s="38"/>
      <c r="M30" s="38"/>
      <c r="N30" s="38"/>
      <c r="O30" s="38"/>
      <c r="P30" s="49"/>
      <c r="Q30" s="55"/>
      <c r="R30" s="49"/>
      <c r="S30" s="49"/>
      <c r="T30" s="53">
        <v>2.0782489758409991E-4</v>
      </c>
      <c r="U30" s="53">
        <v>6.0410383543169658E-3</v>
      </c>
      <c r="V30" s="52" t="s">
        <v>62</v>
      </c>
      <c r="W30" s="53">
        <v>4.1412247336638326E-3</v>
      </c>
      <c r="Z30" s="2" t="s">
        <v>60</v>
      </c>
      <c r="AA30" s="40" t="str">
        <f t="shared" si="5"/>
        <v>**</v>
      </c>
      <c r="AB30" s="40" t="str">
        <f t="shared" si="5"/>
        <v>**</v>
      </c>
      <c r="AC30" s="40" t="str">
        <f t="shared" si="5"/>
        <v>**</v>
      </c>
      <c r="AD30" s="40" t="str">
        <f t="shared" si="5"/>
        <v>**</v>
      </c>
      <c r="AE30" s="51"/>
      <c r="AF30" s="51"/>
      <c r="AG30" s="51"/>
      <c r="AH30" s="51"/>
      <c r="AI30" s="54" t="str">
        <f t="shared" si="9"/>
        <v>**</v>
      </c>
      <c r="AJ30" s="54" t="str">
        <f t="shared" si="9"/>
        <v>**</v>
      </c>
      <c r="AK30" s="54" t="str">
        <f t="shared" si="9"/>
        <v>NS</v>
      </c>
      <c r="AL30" s="54" t="str">
        <f t="shared" si="9"/>
        <v>**</v>
      </c>
    </row>
    <row r="31" spans="2:45" ht="16.2" x14ac:dyDescent="0.3">
      <c r="B31" s="11" t="s">
        <v>43</v>
      </c>
      <c r="C31" s="16" t="s">
        <v>44</v>
      </c>
      <c r="D31" s="33">
        <v>0.26700000000000002</v>
      </c>
      <c r="E31" s="33">
        <v>0.22700000000000001</v>
      </c>
      <c r="F31" s="33">
        <v>0.247</v>
      </c>
      <c r="G31" s="34">
        <f t="shared" si="6"/>
        <v>0.247</v>
      </c>
      <c r="H31" s="35">
        <f t="shared" si="7"/>
        <v>2.0000000000000004E-2</v>
      </c>
      <c r="I31" s="35">
        <f t="shared" si="8"/>
        <v>8.0971659919028358</v>
      </c>
      <c r="K31" s="2" t="s">
        <v>61</v>
      </c>
      <c r="L31" s="38"/>
      <c r="M31" s="38"/>
      <c r="N31" s="38"/>
      <c r="O31" s="38"/>
      <c r="P31" s="49"/>
      <c r="Q31" s="49"/>
      <c r="R31" s="49"/>
      <c r="S31" s="49"/>
      <c r="T31" s="53">
        <v>2.5373176234772662E-3</v>
      </c>
      <c r="U31" s="53">
        <v>3.6843811675149221E-3</v>
      </c>
      <c r="V31" s="53">
        <v>8.2824494673276652E-3</v>
      </c>
      <c r="W31" s="52" t="s">
        <v>62</v>
      </c>
      <c r="Z31" s="2" t="s">
        <v>61</v>
      </c>
      <c r="AA31" s="40" t="str">
        <f t="shared" si="5"/>
        <v>**</v>
      </c>
      <c r="AB31" s="40" t="str">
        <f t="shared" si="5"/>
        <v>**</v>
      </c>
      <c r="AC31" s="40" t="str">
        <f t="shared" si="5"/>
        <v>**</v>
      </c>
      <c r="AD31" s="40" t="str">
        <f t="shared" si="5"/>
        <v>**</v>
      </c>
      <c r="AE31" s="51"/>
      <c r="AF31" s="51"/>
      <c r="AG31" s="51"/>
      <c r="AH31" s="51"/>
      <c r="AI31" s="54" t="str">
        <f t="shared" si="9"/>
        <v>**</v>
      </c>
      <c r="AJ31" s="54" t="str">
        <f t="shared" si="9"/>
        <v>**</v>
      </c>
      <c r="AK31" s="54" t="str">
        <f t="shared" si="9"/>
        <v>**</v>
      </c>
      <c r="AL31" s="54" t="str">
        <f t="shared" si="9"/>
        <v>NS</v>
      </c>
    </row>
    <row r="33" spans="2:45" x14ac:dyDescent="0.3">
      <c r="B33" s="3" t="s">
        <v>64</v>
      </c>
      <c r="C33" s="3"/>
      <c r="D33" s="3"/>
    </row>
    <row r="34" spans="2:45" ht="28.8" x14ac:dyDescent="0.3">
      <c r="B34" s="28" t="s">
        <v>12</v>
      </c>
      <c r="C34" s="28"/>
      <c r="D34" s="29" t="s">
        <v>7</v>
      </c>
      <c r="E34" s="29" t="s">
        <v>10</v>
      </c>
      <c r="F34" s="29" t="s">
        <v>11</v>
      </c>
      <c r="G34" s="30" t="s">
        <v>13</v>
      </c>
      <c r="H34" s="30" t="s">
        <v>8</v>
      </c>
      <c r="I34" s="30" t="s">
        <v>9</v>
      </c>
      <c r="J34" s="31"/>
      <c r="K34" s="2"/>
      <c r="L34" s="32" t="s">
        <v>50</v>
      </c>
      <c r="M34" s="32" t="s">
        <v>51</v>
      </c>
      <c r="N34" s="32" t="s">
        <v>52</v>
      </c>
      <c r="O34" s="32" t="s">
        <v>53</v>
      </c>
      <c r="P34" s="32" t="s">
        <v>54</v>
      </c>
      <c r="Q34" s="32" t="s">
        <v>55</v>
      </c>
      <c r="R34" s="32" t="s">
        <v>56</v>
      </c>
      <c r="S34" s="32" t="s">
        <v>57</v>
      </c>
      <c r="T34" s="32" t="s">
        <v>58</v>
      </c>
      <c r="U34" s="32" t="s">
        <v>59</v>
      </c>
      <c r="V34" s="32" t="s">
        <v>60</v>
      </c>
      <c r="W34" s="32" t="s">
        <v>61</v>
      </c>
      <c r="X34" s="56"/>
      <c r="AA34" s="32" t="s">
        <v>50</v>
      </c>
      <c r="AB34" s="32" t="s">
        <v>51</v>
      </c>
      <c r="AC34" s="32" t="s">
        <v>52</v>
      </c>
      <c r="AD34" s="32" t="s">
        <v>53</v>
      </c>
      <c r="AE34" s="32" t="s">
        <v>54</v>
      </c>
      <c r="AF34" s="32" t="s">
        <v>55</v>
      </c>
      <c r="AG34" s="32" t="s">
        <v>56</v>
      </c>
      <c r="AH34" s="32" t="s">
        <v>57</v>
      </c>
      <c r="AI34" s="32" t="s">
        <v>58</v>
      </c>
      <c r="AJ34" s="32" t="s">
        <v>59</v>
      </c>
      <c r="AK34" s="32" t="s">
        <v>60</v>
      </c>
      <c r="AL34" s="32" t="s">
        <v>61</v>
      </c>
      <c r="AN34" s="41" t="s">
        <v>12</v>
      </c>
      <c r="AO34" s="41" t="s">
        <v>26</v>
      </c>
      <c r="AP34" s="42" t="s">
        <v>29</v>
      </c>
      <c r="AQ34" s="42" t="s">
        <v>32</v>
      </c>
      <c r="AR34" s="43"/>
      <c r="AS34" s="43"/>
    </row>
    <row r="35" spans="2:45" ht="16.2" x14ac:dyDescent="0.3">
      <c r="B35" s="11" t="s">
        <v>14</v>
      </c>
      <c r="C35" s="16" t="s">
        <v>15</v>
      </c>
      <c r="D35" s="33">
        <v>3.0000000000000001E-3</v>
      </c>
      <c r="E35" s="33">
        <v>2E-3</v>
      </c>
      <c r="F35" s="33">
        <v>3.0000000000000001E-3</v>
      </c>
      <c r="G35" s="57">
        <f>AVERAGE(D35:F35)</f>
        <v>2.6666666666666666E-3</v>
      </c>
      <c r="H35" s="58">
        <f>STDEV(B35:F35)</f>
        <v>5.773502691896258E-4</v>
      </c>
      <c r="I35" s="59">
        <f>H35*100/G35</f>
        <v>21.650635094610969</v>
      </c>
      <c r="K35" s="2" t="s">
        <v>50</v>
      </c>
      <c r="L35" s="36" t="s">
        <v>62</v>
      </c>
      <c r="M35" s="37"/>
      <c r="N35" s="37">
        <v>1.153024100970981E-3</v>
      </c>
      <c r="O35" s="37">
        <v>7.7786467816551676E-4</v>
      </c>
      <c r="P35" s="38"/>
      <c r="Q35" s="38"/>
      <c r="R35" s="38"/>
      <c r="S35" s="38"/>
      <c r="T35" s="38"/>
      <c r="U35" s="38"/>
      <c r="V35" s="38"/>
      <c r="W35" s="38"/>
      <c r="Z35" s="2" t="s">
        <v>50</v>
      </c>
      <c r="AA35" s="39" t="str">
        <f t="shared" ref="AA35:AL46" si="10">IF(L35 &lt; 0.01, "**", IF(L35 &lt; 0.05, "*", "NS"))</f>
        <v>NS</v>
      </c>
      <c r="AB35" s="39" t="str">
        <f t="shared" si="10"/>
        <v>**</v>
      </c>
      <c r="AC35" s="39" t="str">
        <f t="shared" si="10"/>
        <v>**</v>
      </c>
      <c r="AD35" s="39" t="str">
        <f t="shared" si="10"/>
        <v>**</v>
      </c>
      <c r="AE35" s="40" t="str">
        <f t="shared" si="10"/>
        <v>**</v>
      </c>
      <c r="AF35" s="40" t="str">
        <f t="shared" si="10"/>
        <v>**</v>
      </c>
      <c r="AG35" s="40" t="str">
        <f t="shared" si="10"/>
        <v>**</v>
      </c>
      <c r="AH35" s="40" t="str">
        <f t="shared" si="10"/>
        <v>**</v>
      </c>
      <c r="AI35" s="40" t="str">
        <f t="shared" si="10"/>
        <v>**</v>
      </c>
      <c r="AJ35" s="40" t="str">
        <f t="shared" si="10"/>
        <v>**</v>
      </c>
      <c r="AK35" s="40" t="str">
        <f t="shared" si="10"/>
        <v>**</v>
      </c>
      <c r="AL35" s="40" t="str">
        <f t="shared" si="10"/>
        <v>**</v>
      </c>
      <c r="AN35" s="41">
        <v>0</v>
      </c>
      <c r="AO35" s="44">
        <v>2.6666666666666666E-3</v>
      </c>
      <c r="AP35" s="44">
        <v>1.6666666666666668E-3</v>
      </c>
      <c r="AQ35" s="44">
        <v>4.6666666666666671E-3</v>
      </c>
      <c r="AR35" s="45"/>
      <c r="AS35" s="45"/>
    </row>
    <row r="36" spans="2:45" ht="16.2" x14ac:dyDescent="0.3">
      <c r="B36" s="11" t="s">
        <v>16</v>
      </c>
      <c r="C36" s="16" t="s">
        <v>17</v>
      </c>
      <c r="D36" s="33">
        <v>2E-3</v>
      </c>
      <c r="E36" s="33">
        <v>2E-3</v>
      </c>
      <c r="F36" s="33">
        <v>1E-3</v>
      </c>
      <c r="G36" s="57">
        <f t="shared" ref="G36:G46" si="11">AVERAGE(D36:F36)</f>
        <v>1.6666666666666668E-3</v>
      </c>
      <c r="H36" s="58">
        <f t="shared" ref="H36:H46" si="12">STDEV(B36:F36)</f>
        <v>5.773502691896258E-4</v>
      </c>
      <c r="I36" s="59">
        <f t="shared" ref="I36:I46" si="13">H36*100/G36</f>
        <v>34.641016151377549</v>
      </c>
      <c r="K36" s="2" t="s">
        <v>51</v>
      </c>
      <c r="L36" s="37"/>
      <c r="M36" s="36" t="s">
        <v>62</v>
      </c>
      <c r="N36" s="37">
        <v>2.173248411383747E-3</v>
      </c>
      <c r="O36" s="37">
        <v>2.173248411383747E-3</v>
      </c>
      <c r="P36" s="38"/>
      <c r="Q36" s="38"/>
      <c r="R36" s="38"/>
      <c r="S36" s="38"/>
      <c r="T36" s="38"/>
      <c r="U36" s="38"/>
      <c r="V36" s="38"/>
      <c r="W36" s="38"/>
      <c r="Z36" s="2" t="s">
        <v>51</v>
      </c>
      <c r="AA36" s="39" t="str">
        <f t="shared" si="10"/>
        <v>**</v>
      </c>
      <c r="AB36" s="39" t="str">
        <f t="shared" si="10"/>
        <v>NS</v>
      </c>
      <c r="AC36" s="39" t="str">
        <f t="shared" si="10"/>
        <v>**</v>
      </c>
      <c r="AD36" s="39" t="str">
        <f t="shared" si="10"/>
        <v>**</v>
      </c>
      <c r="AE36" s="40" t="str">
        <f t="shared" si="10"/>
        <v>**</v>
      </c>
      <c r="AF36" s="40" t="str">
        <f t="shared" si="10"/>
        <v>**</v>
      </c>
      <c r="AG36" s="40" t="str">
        <f t="shared" si="10"/>
        <v>**</v>
      </c>
      <c r="AH36" s="40" t="str">
        <f t="shared" si="10"/>
        <v>**</v>
      </c>
      <c r="AI36" s="40" t="str">
        <f t="shared" si="10"/>
        <v>**</v>
      </c>
      <c r="AJ36" s="40" t="str">
        <f t="shared" si="10"/>
        <v>**</v>
      </c>
      <c r="AK36" s="40" t="str">
        <f t="shared" si="10"/>
        <v>**</v>
      </c>
      <c r="AL36" s="40" t="str">
        <f t="shared" si="10"/>
        <v>**</v>
      </c>
      <c r="AN36" s="41">
        <v>0.03</v>
      </c>
      <c r="AO36" s="44">
        <v>1.1666666666666667E-2</v>
      </c>
      <c r="AP36" s="44">
        <v>1.3999999999999999E-2</v>
      </c>
      <c r="AQ36" s="44">
        <v>1.2000000000000002E-2</v>
      </c>
      <c r="AR36" s="45"/>
      <c r="AS36" s="45"/>
    </row>
    <row r="37" spans="2:45" ht="16.2" x14ac:dyDescent="0.3">
      <c r="B37" s="11" t="s">
        <v>18</v>
      </c>
      <c r="C37" s="16" t="s">
        <v>19</v>
      </c>
      <c r="D37" s="33">
        <v>5.0000000000000001E-3</v>
      </c>
      <c r="E37" s="33">
        <v>5.0000000000000001E-3</v>
      </c>
      <c r="F37" s="33">
        <v>4.0000000000000001E-3</v>
      </c>
      <c r="G37" s="57">
        <f t="shared" si="11"/>
        <v>4.6666666666666671E-3</v>
      </c>
      <c r="H37" s="58">
        <f t="shared" si="12"/>
        <v>5.773502691896258E-4</v>
      </c>
      <c r="I37" s="59">
        <f t="shared" si="13"/>
        <v>12.371791482634837</v>
      </c>
      <c r="J37" s="46"/>
      <c r="K37" s="2" t="s">
        <v>52</v>
      </c>
      <c r="L37" s="37">
        <v>2.3060482019419621E-3</v>
      </c>
      <c r="M37" s="37">
        <v>4.3464968227674939E-3</v>
      </c>
      <c r="N37" s="36" t="s">
        <v>62</v>
      </c>
      <c r="O37" s="37">
        <v>1.0102051443364346E-2</v>
      </c>
      <c r="P37" s="38"/>
      <c r="Q37" s="38"/>
      <c r="R37" s="38"/>
      <c r="S37" s="38"/>
      <c r="T37" s="38"/>
      <c r="U37" s="38"/>
      <c r="V37" s="38"/>
      <c r="W37" s="38"/>
      <c r="Z37" s="2" t="s">
        <v>52</v>
      </c>
      <c r="AA37" s="39" t="str">
        <f t="shared" si="10"/>
        <v>**</v>
      </c>
      <c r="AB37" s="39" t="str">
        <f t="shared" si="10"/>
        <v>**</v>
      </c>
      <c r="AC37" s="39" t="str">
        <f t="shared" si="10"/>
        <v>NS</v>
      </c>
      <c r="AD37" s="39" t="str">
        <f t="shared" si="10"/>
        <v>*</v>
      </c>
      <c r="AE37" s="40" t="str">
        <f t="shared" si="10"/>
        <v>**</v>
      </c>
      <c r="AF37" s="40" t="str">
        <f t="shared" si="10"/>
        <v>**</v>
      </c>
      <c r="AG37" s="40" t="str">
        <f t="shared" si="10"/>
        <v>**</v>
      </c>
      <c r="AH37" s="40" t="str">
        <f t="shared" si="10"/>
        <v>**</v>
      </c>
      <c r="AI37" s="40" t="str">
        <f t="shared" si="10"/>
        <v>**</v>
      </c>
      <c r="AJ37" s="40" t="str">
        <f t="shared" si="10"/>
        <v>**</v>
      </c>
      <c r="AK37" s="40" t="str">
        <f t="shared" si="10"/>
        <v>**</v>
      </c>
      <c r="AL37" s="40" t="str">
        <f t="shared" si="10"/>
        <v>**</v>
      </c>
      <c r="AN37" s="41">
        <v>0.06</v>
      </c>
      <c r="AO37" s="44">
        <v>2.1000000000000001E-2</v>
      </c>
      <c r="AP37" s="44">
        <v>1.4999999999999999E-2</v>
      </c>
      <c r="AQ37" s="44">
        <v>1.7000000000000001E-2</v>
      </c>
      <c r="AR37" s="45"/>
      <c r="AS37" s="45"/>
    </row>
    <row r="38" spans="2:45" ht="16.2" x14ac:dyDescent="0.3">
      <c r="B38" s="11" t="s">
        <v>24</v>
      </c>
      <c r="C38" s="16" t="s">
        <v>25</v>
      </c>
      <c r="D38" s="33">
        <v>1.2E-2</v>
      </c>
      <c r="E38" s="33">
        <v>1.0999999999999999E-2</v>
      </c>
      <c r="F38" s="33">
        <v>1.2E-2</v>
      </c>
      <c r="G38" s="57">
        <f t="shared" si="11"/>
        <v>1.1666666666666667E-2</v>
      </c>
      <c r="H38" s="58">
        <f t="shared" si="12"/>
        <v>5.7735026918962623E-4</v>
      </c>
      <c r="I38" s="58">
        <f t="shared" si="13"/>
        <v>4.9487165930539385</v>
      </c>
      <c r="K38" s="2" t="s">
        <v>53</v>
      </c>
      <c r="L38" s="37">
        <v>1.5557293563310335E-3</v>
      </c>
      <c r="M38" s="37">
        <v>4.3464968227674939E-3</v>
      </c>
      <c r="N38" s="37">
        <v>2.0204102886728692E-2</v>
      </c>
      <c r="O38" s="36" t="s">
        <v>62</v>
      </c>
      <c r="P38" s="38"/>
      <c r="Q38" s="38"/>
      <c r="R38" s="38"/>
      <c r="S38" s="38"/>
      <c r="T38" s="38"/>
      <c r="U38" s="38"/>
      <c r="V38" s="38"/>
      <c r="W38" s="38"/>
      <c r="Z38" s="2" t="s">
        <v>53</v>
      </c>
      <c r="AA38" s="39" t="str">
        <f t="shared" si="10"/>
        <v>**</v>
      </c>
      <c r="AB38" s="39" t="str">
        <f t="shared" si="10"/>
        <v>**</v>
      </c>
      <c r="AC38" s="39" t="str">
        <f t="shared" si="10"/>
        <v>*</v>
      </c>
      <c r="AD38" s="39" t="str">
        <f t="shared" si="10"/>
        <v>NS</v>
      </c>
      <c r="AE38" s="40" t="str">
        <f t="shared" si="10"/>
        <v>**</v>
      </c>
      <c r="AF38" s="40" t="str">
        <f t="shared" si="10"/>
        <v>**</v>
      </c>
      <c r="AG38" s="40" t="str">
        <f t="shared" si="10"/>
        <v>**</v>
      </c>
      <c r="AH38" s="40" t="str">
        <f t="shared" si="10"/>
        <v>**</v>
      </c>
      <c r="AI38" s="40" t="str">
        <f t="shared" si="10"/>
        <v>**</v>
      </c>
      <c r="AJ38" s="40" t="str">
        <f t="shared" si="10"/>
        <v>**</v>
      </c>
      <c r="AK38" s="40" t="str">
        <f t="shared" si="10"/>
        <v>**</v>
      </c>
      <c r="AL38" s="40" t="str">
        <f t="shared" si="10"/>
        <v>**</v>
      </c>
      <c r="AN38" s="41">
        <v>0.09</v>
      </c>
      <c r="AO38" s="44">
        <v>2.5000000000000005E-2</v>
      </c>
      <c r="AP38" s="44">
        <v>2.1999999999999999E-2</v>
      </c>
      <c r="AQ38" s="44">
        <v>2.1000000000000001E-2</v>
      </c>
      <c r="AR38" s="45"/>
      <c r="AS38" s="45"/>
    </row>
    <row r="39" spans="2:45" ht="16.2" x14ac:dyDescent="0.3">
      <c r="B39" s="11" t="s">
        <v>27</v>
      </c>
      <c r="C39" s="16" t="s">
        <v>28</v>
      </c>
      <c r="D39" s="33">
        <v>1.4999999999999999E-2</v>
      </c>
      <c r="E39" s="33">
        <v>1.4E-2</v>
      </c>
      <c r="F39" s="33">
        <v>1.2999999999999999E-2</v>
      </c>
      <c r="G39" s="57">
        <f t="shared" si="11"/>
        <v>1.3999999999999999E-2</v>
      </c>
      <c r="H39" s="58">
        <f t="shared" si="12"/>
        <v>1E-3</v>
      </c>
      <c r="I39" s="58">
        <f t="shared" si="13"/>
        <v>7.1428571428571441</v>
      </c>
      <c r="K39" s="2" t="s">
        <v>54</v>
      </c>
      <c r="L39" s="38"/>
      <c r="M39" s="38"/>
      <c r="N39" s="38"/>
      <c r="O39" s="38"/>
      <c r="P39" s="47" t="s">
        <v>62</v>
      </c>
      <c r="Q39" s="48">
        <v>3.6483040246250117E-4</v>
      </c>
      <c r="R39" s="48">
        <v>3.1220733609234411E-4</v>
      </c>
      <c r="S39" s="48">
        <v>4.1614655565962443E-4</v>
      </c>
      <c r="T39" s="49"/>
      <c r="U39" s="49"/>
      <c r="V39" s="49"/>
      <c r="W39" s="49"/>
      <c r="Z39" s="2" t="s">
        <v>54</v>
      </c>
      <c r="AA39" s="40" t="str">
        <f t="shared" si="10"/>
        <v>**</v>
      </c>
      <c r="AB39" s="40" t="str">
        <f t="shared" si="10"/>
        <v>**</v>
      </c>
      <c r="AC39" s="40" t="str">
        <f t="shared" si="10"/>
        <v>**</v>
      </c>
      <c r="AD39" s="40" t="str">
        <f t="shared" si="10"/>
        <v>**</v>
      </c>
      <c r="AE39" s="50" t="str">
        <f t="shared" si="10"/>
        <v>NS</v>
      </c>
      <c r="AF39" s="50" t="str">
        <f t="shared" si="10"/>
        <v>**</v>
      </c>
      <c r="AG39" s="50" t="str">
        <f t="shared" si="10"/>
        <v>**</v>
      </c>
      <c r="AH39" s="50" t="str">
        <f t="shared" si="10"/>
        <v>**</v>
      </c>
      <c r="AI39" s="51"/>
      <c r="AJ39" s="51"/>
      <c r="AK39" s="51"/>
      <c r="AL39" s="51"/>
      <c r="AN39" s="41"/>
      <c r="AO39" s="44"/>
      <c r="AP39" s="44"/>
      <c r="AQ39" s="44"/>
    </row>
    <row r="40" spans="2:45" ht="16.2" x14ac:dyDescent="0.3">
      <c r="B40" s="11" t="s">
        <v>30</v>
      </c>
      <c r="C40" s="16" t="s">
        <v>31</v>
      </c>
      <c r="D40" s="33">
        <v>1.2999999999999999E-2</v>
      </c>
      <c r="E40" s="33">
        <v>1.2000000000000004E-2</v>
      </c>
      <c r="F40" s="33">
        <v>1.0999999999999999E-2</v>
      </c>
      <c r="G40" s="57">
        <f t="shared" si="11"/>
        <v>1.2000000000000002E-2</v>
      </c>
      <c r="H40" s="58">
        <f t="shared" si="12"/>
        <v>1E-3</v>
      </c>
      <c r="I40" s="58">
        <f t="shared" si="13"/>
        <v>8.3333333333333321</v>
      </c>
      <c r="K40" s="2" t="s">
        <v>55</v>
      </c>
      <c r="L40" s="38"/>
      <c r="M40" s="38"/>
      <c r="N40" s="38"/>
      <c r="O40" s="38"/>
      <c r="P40" s="48">
        <v>7.2966080492500233E-4</v>
      </c>
      <c r="Q40" s="47" t="s">
        <v>62</v>
      </c>
      <c r="R40" s="48">
        <v>3.5293039468929117E-17</v>
      </c>
      <c r="S40" s="48">
        <v>9.4250790684180063E-4</v>
      </c>
      <c r="T40" s="49"/>
      <c r="U40" s="49"/>
      <c r="V40" s="49"/>
      <c r="W40" s="49"/>
      <c r="Z40" s="2" t="s">
        <v>55</v>
      </c>
      <c r="AA40" s="40" t="str">
        <f t="shared" si="10"/>
        <v>**</v>
      </c>
      <c r="AB40" s="40" t="str">
        <f t="shared" si="10"/>
        <v>**</v>
      </c>
      <c r="AC40" s="40" t="str">
        <f t="shared" si="10"/>
        <v>**</v>
      </c>
      <c r="AD40" s="40" t="str">
        <f t="shared" si="10"/>
        <v>**</v>
      </c>
      <c r="AE40" s="50" t="str">
        <f t="shared" si="10"/>
        <v>**</v>
      </c>
      <c r="AF40" s="50" t="str">
        <f t="shared" si="10"/>
        <v>NS</v>
      </c>
      <c r="AG40" s="50" t="str">
        <f t="shared" si="10"/>
        <v>**</v>
      </c>
      <c r="AH40" s="50" t="str">
        <f t="shared" si="10"/>
        <v>**</v>
      </c>
      <c r="AI40" s="51"/>
      <c r="AJ40" s="51"/>
      <c r="AK40" s="51"/>
      <c r="AL40" s="51"/>
    </row>
    <row r="41" spans="2:45" ht="16.2" x14ac:dyDescent="0.3">
      <c r="B41" s="11" t="s">
        <v>33</v>
      </c>
      <c r="C41" s="16" t="s">
        <v>34</v>
      </c>
      <c r="D41" s="33">
        <v>2.0999999999999998E-2</v>
      </c>
      <c r="E41" s="33">
        <v>2.1999999999999999E-2</v>
      </c>
      <c r="F41" s="33">
        <v>0.02</v>
      </c>
      <c r="G41" s="57">
        <f t="shared" si="11"/>
        <v>2.1000000000000001E-2</v>
      </c>
      <c r="H41" s="58">
        <f t="shared" si="12"/>
        <v>9.9999999999999915E-4</v>
      </c>
      <c r="I41" s="58">
        <f t="shared" si="13"/>
        <v>4.7619047619047583</v>
      </c>
      <c r="K41" s="2" t="s">
        <v>56</v>
      </c>
      <c r="L41" s="38"/>
      <c r="M41" s="38"/>
      <c r="N41" s="38"/>
      <c r="O41" s="38"/>
      <c r="P41" s="48">
        <v>6.2441467218468823E-4</v>
      </c>
      <c r="Q41" s="48">
        <v>7.0586078937858234E-17</v>
      </c>
      <c r="R41" s="47" t="s">
        <v>62</v>
      </c>
      <c r="S41" s="48">
        <v>1.2453319461835451E-3</v>
      </c>
      <c r="T41" s="49"/>
      <c r="U41" s="49"/>
      <c r="V41" s="49"/>
      <c r="W41" s="49"/>
      <c r="Z41" s="2" t="s">
        <v>56</v>
      </c>
      <c r="AA41" s="40" t="str">
        <f t="shared" si="10"/>
        <v>**</v>
      </c>
      <c r="AB41" s="40" t="str">
        <f t="shared" si="10"/>
        <v>**</v>
      </c>
      <c r="AC41" s="40" t="str">
        <f t="shared" si="10"/>
        <v>**</v>
      </c>
      <c r="AD41" s="40" t="str">
        <f t="shared" si="10"/>
        <v>**</v>
      </c>
      <c r="AE41" s="50" t="str">
        <f t="shared" si="10"/>
        <v>**</v>
      </c>
      <c r="AF41" s="50" t="str">
        <f t="shared" si="10"/>
        <v>**</v>
      </c>
      <c r="AG41" s="50" t="str">
        <f t="shared" si="10"/>
        <v>NS</v>
      </c>
      <c r="AH41" s="50" t="str">
        <f t="shared" si="10"/>
        <v>**</v>
      </c>
      <c r="AI41" s="51"/>
      <c r="AJ41" s="51"/>
      <c r="AK41" s="51"/>
      <c r="AL41" s="51"/>
      <c r="AN41" s="43"/>
      <c r="AO41" s="43"/>
    </row>
    <row r="42" spans="2:45" ht="16.2" x14ac:dyDescent="0.3">
      <c r="B42" s="11" t="s">
        <v>35</v>
      </c>
      <c r="C42" s="16" t="s">
        <v>36</v>
      </c>
      <c r="D42" s="33">
        <v>1.6E-2</v>
      </c>
      <c r="E42" s="33">
        <v>1.5000000000000001E-2</v>
      </c>
      <c r="F42" s="33">
        <v>1.4E-2</v>
      </c>
      <c r="G42" s="57">
        <f t="shared" si="11"/>
        <v>1.4999999999999999E-2</v>
      </c>
      <c r="H42" s="58">
        <f t="shared" si="12"/>
        <v>1E-3</v>
      </c>
      <c r="I42" s="58">
        <f t="shared" si="13"/>
        <v>6.666666666666667</v>
      </c>
      <c r="K42" s="2" t="s">
        <v>57</v>
      </c>
      <c r="L42" s="38"/>
      <c r="M42" s="38"/>
      <c r="N42" s="38"/>
      <c r="O42" s="38"/>
      <c r="P42" s="48">
        <v>8.3229311131924886E-4</v>
      </c>
      <c r="Q42" s="48">
        <v>1.8850158136836013E-3</v>
      </c>
      <c r="R42" s="48">
        <v>2.4906638923670901E-3</v>
      </c>
      <c r="S42" s="47" t="s">
        <v>62</v>
      </c>
      <c r="T42" s="49"/>
      <c r="U42" s="49"/>
      <c r="V42" s="49"/>
      <c r="W42" s="49"/>
      <c r="Z42" s="2" t="s">
        <v>57</v>
      </c>
      <c r="AA42" s="40" t="str">
        <f t="shared" si="10"/>
        <v>**</v>
      </c>
      <c r="AB42" s="40" t="str">
        <f t="shared" si="10"/>
        <v>**</v>
      </c>
      <c r="AC42" s="40" t="str">
        <f t="shared" si="10"/>
        <v>**</v>
      </c>
      <c r="AD42" s="40" t="str">
        <f t="shared" si="10"/>
        <v>**</v>
      </c>
      <c r="AE42" s="50" t="str">
        <f t="shared" si="10"/>
        <v>**</v>
      </c>
      <c r="AF42" s="50" t="str">
        <f t="shared" si="10"/>
        <v>**</v>
      </c>
      <c r="AG42" s="50" t="str">
        <f t="shared" si="10"/>
        <v>**</v>
      </c>
      <c r="AH42" s="50" t="str">
        <f t="shared" si="10"/>
        <v>NS</v>
      </c>
      <c r="AI42" s="51"/>
      <c r="AJ42" s="51"/>
      <c r="AK42" s="51"/>
      <c r="AL42" s="51"/>
      <c r="AN42" s="45"/>
      <c r="AO42" s="45"/>
    </row>
    <row r="43" spans="2:45" ht="16.2" x14ac:dyDescent="0.3">
      <c r="B43" s="11" t="s">
        <v>37</v>
      </c>
      <c r="C43" s="16" t="s">
        <v>38</v>
      </c>
      <c r="D43" s="33">
        <v>1.7000000000000001E-2</v>
      </c>
      <c r="E43" s="33">
        <v>1.6E-2</v>
      </c>
      <c r="F43" s="33">
        <v>1.7999999999999999E-2</v>
      </c>
      <c r="G43" s="57">
        <f t="shared" si="11"/>
        <v>1.7000000000000001E-2</v>
      </c>
      <c r="H43" s="58">
        <f t="shared" si="12"/>
        <v>9.9999999999999915E-4</v>
      </c>
      <c r="I43" s="58">
        <f t="shared" si="13"/>
        <v>5.8823529411764657</v>
      </c>
      <c r="K43" s="2" t="s">
        <v>58</v>
      </c>
      <c r="L43" s="38"/>
      <c r="M43" s="38"/>
      <c r="N43" s="38"/>
      <c r="O43" s="38"/>
      <c r="P43" s="49"/>
      <c r="Q43" s="49"/>
      <c r="R43" s="49"/>
      <c r="S43" s="49"/>
      <c r="T43" s="52" t="s">
        <v>62</v>
      </c>
      <c r="U43" s="53">
        <v>1.0298672108340881E-3</v>
      </c>
      <c r="V43" s="53">
        <v>2.5371675154584401E-3</v>
      </c>
      <c r="W43" s="53">
        <v>8.3091042042890775E-4</v>
      </c>
      <c r="Z43" s="2" t="s">
        <v>58</v>
      </c>
      <c r="AA43" s="40" t="str">
        <f t="shared" si="10"/>
        <v>**</v>
      </c>
      <c r="AB43" s="40" t="str">
        <f t="shared" si="10"/>
        <v>**</v>
      </c>
      <c r="AC43" s="40" t="str">
        <f t="shared" si="10"/>
        <v>**</v>
      </c>
      <c r="AD43" s="40" t="str">
        <f t="shared" si="10"/>
        <v>**</v>
      </c>
      <c r="AE43" s="51"/>
      <c r="AF43" s="51"/>
      <c r="AG43" s="51"/>
      <c r="AH43" s="51"/>
      <c r="AI43" s="54" t="str">
        <f t="shared" ref="AI43:AL46" si="14">IF(T43 &lt; 0.01, "**", IF(T43 &lt; 0.05, "*", "NS"))</f>
        <v>NS</v>
      </c>
      <c r="AJ43" s="54" t="str">
        <f t="shared" si="14"/>
        <v>**</v>
      </c>
      <c r="AK43" s="54" t="str">
        <f t="shared" si="14"/>
        <v>**</v>
      </c>
      <c r="AL43" s="54" t="str">
        <f t="shared" si="14"/>
        <v>**</v>
      </c>
      <c r="AN43" s="45"/>
      <c r="AO43" s="45"/>
    </row>
    <row r="44" spans="2:45" ht="16.2" x14ac:dyDescent="0.3">
      <c r="B44" s="11" t="s">
        <v>39</v>
      </c>
      <c r="C44" s="16" t="s">
        <v>40</v>
      </c>
      <c r="D44" s="33">
        <v>2.4E-2</v>
      </c>
      <c r="E44" s="33">
        <v>2.5999999999999999E-2</v>
      </c>
      <c r="F44" s="33">
        <v>2.5000000000000001E-2</v>
      </c>
      <c r="G44" s="57">
        <f t="shared" si="11"/>
        <v>2.5000000000000005E-2</v>
      </c>
      <c r="H44" s="58">
        <f t="shared" si="12"/>
        <v>9.9999999999999915E-4</v>
      </c>
      <c r="I44" s="58">
        <f t="shared" si="13"/>
        <v>3.999999999999996</v>
      </c>
      <c r="K44" s="2" t="s">
        <v>59</v>
      </c>
      <c r="L44" s="38"/>
      <c r="M44" s="38"/>
      <c r="N44" s="38"/>
      <c r="O44" s="38"/>
      <c r="P44" s="49"/>
      <c r="Q44" s="49"/>
      <c r="R44" s="49"/>
      <c r="S44" s="49"/>
      <c r="T44" s="53">
        <v>2.0597344216681762E-3</v>
      </c>
      <c r="U44" s="52" t="s">
        <v>62</v>
      </c>
      <c r="V44" s="53">
        <v>2.0449983447607101E-3</v>
      </c>
      <c r="W44" s="53">
        <v>2.0449983447607101E-3</v>
      </c>
      <c r="Z44" s="2" t="s">
        <v>59</v>
      </c>
      <c r="AA44" s="40" t="str">
        <f t="shared" si="10"/>
        <v>**</v>
      </c>
      <c r="AB44" s="40" t="str">
        <f t="shared" si="10"/>
        <v>**</v>
      </c>
      <c r="AC44" s="40" t="str">
        <f t="shared" si="10"/>
        <v>**</v>
      </c>
      <c r="AD44" s="40" t="str">
        <f t="shared" si="10"/>
        <v>**</v>
      </c>
      <c r="AE44" s="51"/>
      <c r="AF44" s="51"/>
      <c r="AG44" s="51"/>
      <c r="AH44" s="51"/>
      <c r="AI44" s="54" t="str">
        <f t="shared" si="14"/>
        <v>**</v>
      </c>
      <c r="AJ44" s="54" t="str">
        <f t="shared" si="14"/>
        <v>NS</v>
      </c>
      <c r="AK44" s="54" t="str">
        <f t="shared" si="14"/>
        <v>**</v>
      </c>
      <c r="AL44" s="54" t="str">
        <f t="shared" si="14"/>
        <v>**</v>
      </c>
      <c r="AN44" s="45"/>
      <c r="AO44" s="45"/>
    </row>
    <row r="45" spans="2:45" ht="16.2" x14ac:dyDescent="0.3">
      <c r="B45" s="11" t="s">
        <v>41</v>
      </c>
      <c r="C45" s="16" t="s">
        <v>42</v>
      </c>
      <c r="D45" s="33">
        <v>2.3E-2</v>
      </c>
      <c r="E45" s="33">
        <v>2.1000000000000001E-2</v>
      </c>
      <c r="F45" s="33">
        <v>2.1000000000000001E-2</v>
      </c>
      <c r="G45" s="57">
        <f t="shared" si="11"/>
        <v>2.1666666666666667E-2</v>
      </c>
      <c r="H45" s="58">
        <f t="shared" si="12"/>
        <v>1.1547005383792505E-3</v>
      </c>
      <c r="I45" s="58">
        <f t="shared" si="13"/>
        <v>5.3293871002119255</v>
      </c>
      <c r="K45" s="2" t="s">
        <v>60</v>
      </c>
      <c r="L45" s="38"/>
      <c r="M45" s="38"/>
      <c r="N45" s="38"/>
      <c r="O45" s="38"/>
      <c r="P45" s="49"/>
      <c r="Q45" s="55"/>
      <c r="R45" s="49"/>
      <c r="S45" s="49"/>
      <c r="T45" s="53">
        <v>5.0743350309168803E-3</v>
      </c>
      <c r="U45" s="53">
        <v>4.0899966895214203E-3</v>
      </c>
      <c r="V45" s="52" t="s">
        <v>62</v>
      </c>
      <c r="W45" s="53">
        <v>1.0102051443364325E-2</v>
      </c>
      <c r="Z45" s="2" t="s">
        <v>60</v>
      </c>
      <c r="AA45" s="40" t="str">
        <f t="shared" si="10"/>
        <v>**</v>
      </c>
      <c r="AB45" s="40" t="str">
        <f t="shared" si="10"/>
        <v>**</v>
      </c>
      <c r="AC45" s="40" t="str">
        <f t="shared" si="10"/>
        <v>**</v>
      </c>
      <c r="AD45" s="40" t="str">
        <f t="shared" si="10"/>
        <v>**</v>
      </c>
      <c r="AE45" s="51"/>
      <c r="AF45" s="51"/>
      <c r="AG45" s="51"/>
      <c r="AH45" s="51"/>
      <c r="AI45" s="54" t="str">
        <f t="shared" si="14"/>
        <v>**</v>
      </c>
      <c r="AJ45" s="54" t="str">
        <f t="shared" si="14"/>
        <v>**</v>
      </c>
      <c r="AK45" s="54" t="str">
        <f t="shared" si="14"/>
        <v>NS</v>
      </c>
      <c r="AL45" s="54" t="str">
        <f t="shared" si="14"/>
        <v>*</v>
      </c>
      <c r="AN45" s="45"/>
      <c r="AO45" s="45"/>
    </row>
    <row r="46" spans="2:45" ht="16.2" x14ac:dyDescent="0.3">
      <c r="B46" s="11" t="s">
        <v>43</v>
      </c>
      <c r="C46" s="16" t="s">
        <v>44</v>
      </c>
      <c r="D46" s="33">
        <v>2.1999999999999999E-2</v>
      </c>
      <c r="E46" s="33">
        <v>0.02</v>
      </c>
      <c r="F46" s="33">
        <v>2.0999999999999998E-2</v>
      </c>
      <c r="G46" s="57">
        <f t="shared" si="11"/>
        <v>2.1000000000000001E-2</v>
      </c>
      <c r="H46" s="58">
        <f t="shared" si="12"/>
        <v>9.9999999999999915E-4</v>
      </c>
      <c r="I46" s="58">
        <f t="shared" si="13"/>
        <v>4.7619047619047583</v>
      </c>
      <c r="K46" s="2" t="s">
        <v>61</v>
      </c>
      <c r="L46" s="38"/>
      <c r="M46" s="38"/>
      <c r="N46" s="38"/>
      <c r="O46" s="38"/>
      <c r="P46" s="49"/>
      <c r="Q46" s="49"/>
      <c r="R46" s="49"/>
      <c r="S46" s="49"/>
      <c r="T46" s="53">
        <v>1.6618208408578155E-3</v>
      </c>
      <c r="U46" s="53">
        <v>4.0899966895214203E-3</v>
      </c>
      <c r="V46" s="53">
        <v>2.020410288672865E-2</v>
      </c>
      <c r="W46" s="52" t="s">
        <v>62</v>
      </c>
      <c r="Z46" s="2" t="s">
        <v>61</v>
      </c>
      <c r="AA46" s="40" t="str">
        <f t="shared" si="10"/>
        <v>**</v>
      </c>
      <c r="AB46" s="40" t="str">
        <f t="shared" si="10"/>
        <v>**</v>
      </c>
      <c r="AC46" s="40" t="str">
        <f t="shared" si="10"/>
        <v>**</v>
      </c>
      <c r="AD46" s="40" t="str">
        <f t="shared" si="10"/>
        <v>**</v>
      </c>
      <c r="AE46" s="51"/>
      <c r="AF46" s="51"/>
      <c r="AG46" s="51"/>
      <c r="AH46" s="51"/>
      <c r="AI46" s="54" t="str">
        <f t="shared" si="14"/>
        <v>**</v>
      </c>
      <c r="AJ46" s="54" t="str">
        <f t="shared" si="14"/>
        <v>**</v>
      </c>
      <c r="AK46" s="54" t="str">
        <f t="shared" si="14"/>
        <v>*</v>
      </c>
      <c r="AL46" s="54" t="str">
        <f t="shared" si="14"/>
        <v>NS</v>
      </c>
    </row>
    <row r="48" spans="2:45" x14ac:dyDescent="0.3">
      <c r="B48" s="3" t="s">
        <v>65</v>
      </c>
      <c r="C48" s="3"/>
      <c r="D48" s="3"/>
    </row>
    <row r="49" spans="2:45" ht="28.8" x14ac:dyDescent="0.3">
      <c r="B49" s="28" t="s">
        <v>12</v>
      </c>
      <c r="C49" s="28"/>
      <c r="D49" s="29" t="s">
        <v>7</v>
      </c>
      <c r="E49" s="29" t="s">
        <v>10</v>
      </c>
      <c r="F49" s="29" t="s">
        <v>11</v>
      </c>
      <c r="G49" s="30" t="s">
        <v>13</v>
      </c>
      <c r="H49" s="30" t="s">
        <v>8</v>
      </c>
      <c r="I49" s="30" t="s">
        <v>9</v>
      </c>
      <c r="J49" s="31"/>
      <c r="K49" s="2"/>
      <c r="L49" s="32" t="s">
        <v>50</v>
      </c>
      <c r="M49" s="32" t="s">
        <v>51</v>
      </c>
      <c r="N49" s="32" t="s">
        <v>52</v>
      </c>
      <c r="O49" s="32" t="s">
        <v>53</v>
      </c>
      <c r="P49" s="32" t="s">
        <v>54</v>
      </c>
      <c r="Q49" s="32" t="s">
        <v>55</v>
      </c>
      <c r="R49" s="32" t="s">
        <v>56</v>
      </c>
      <c r="S49" s="32" t="s">
        <v>57</v>
      </c>
      <c r="T49" s="32" t="s">
        <v>58</v>
      </c>
      <c r="U49" s="32" t="s">
        <v>59</v>
      </c>
      <c r="V49" s="32" t="s">
        <v>60</v>
      </c>
      <c r="W49" s="32" t="s">
        <v>61</v>
      </c>
      <c r="X49" s="56"/>
      <c r="AA49" s="32" t="s">
        <v>50</v>
      </c>
      <c r="AB49" s="32" t="s">
        <v>51</v>
      </c>
      <c r="AC49" s="32" t="s">
        <v>52</v>
      </c>
      <c r="AD49" s="32" t="s">
        <v>53</v>
      </c>
      <c r="AE49" s="32" t="s">
        <v>54</v>
      </c>
      <c r="AF49" s="32" t="s">
        <v>55</v>
      </c>
      <c r="AG49" s="32" t="s">
        <v>56</v>
      </c>
      <c r="AH49" s="32" t="s">
        <v>57</v>
      </c>
      <c r="AI49" s="32" t="s">
        <v>58</v>
      </c>
      <c r="AJ49" s="32" t="s">
        <v>59</v>
      </c>
      <c r="AK49" s="32" t="s">
        <v>60</v>
      </c>
      <c r="AL49" s="32" t="s">
        <v>61</v>
      </c>
      <c r="AN49" s="41" t="s">
        <v>12</v>
      </c>
      <c r="AO49" s="41" t="s">
        <v>26</v>
      </c>
      <c r="AP49" s="42" t="s">
        <v>29</v>
      </c>
      <c r="AQ49" s="42" t="s">
        <v>32</v>
      </c>
      <c r="AR49" s="43"/>
      <c r="AS49" s="43"/>
    </row>
    <row r="50" spans="2:45" ht="16.2" x14ac:dyDescent="0.3">
      <c r="B50" s="11" t="s">
        <v>14</v>
      </c>
      <c r="C50" s="16" t="s">
        <v>15</v>
      </c>
      <c r="D50" s="33">
        <v>8.0000000000000002E-3</v>
      </c>
      <c r="E50" s="33">
        <v>8.9999999999999993E-3</v>
      </c>
      <c r="F50" s="33">
        <v>8.9999999999999993E-3</v>
      </c>
      <c r="G50" s="34">
        <f>AVERAGE(D50:F50)</f>
        <v>8.666666666666668E-3</v>
      </c>
      <c r="H50" s="35">
        <f>STDEV(B50:F50)</f>
        <v>5.7735026918962536E-4</v>
      </c>
      <c r="I50" s="35">
        <f>H50*100/G50</f>
        <v>6.6617338752649076</v>
      </c>
      <c r="K50" s="2" t="s">
        <v>50</v>
      </c>
      <c r="L50" s="36" t="s">
        <v>62</v>
      </c>
      <c r="M50" s="37">
        <v>6.5549236910424861E-4</v>
      </c>
      <c r="N50" s="37">
        <v>1.9152200413550017E-3</v>
      </c>
      <c r="O50" s="37">
        <v>1.6520733971554875E-4</v>
      </c>
      <c r="P50" s="38"/>
      <c r="Q50" s="38"/>
      <c r="R50" s="38"/>
      <c r="S50" s="38"/>
      <c r="T50" s="38"/>
      <c r="U50" s="38"/>
      <c r="V50" s="38"/>
      <c r="W50" s="38"/>
      <c r="Z50" s="2" t="s">
        <v>50</v>
      </c>
      <c r="AA50" s="39" t="str">
        <f t="shared" ref="AA50:AL61" si="15">IF(L50 &lt; 0.01, "**", IF(L50 &lt; 0.05, "*", "NS"))</f>
        <v>NS</v>
      </c>
      <c r="AB50" s="39" t="str">
        <f t="shared" si="15"/>
        <v>**</v>
      </c>
      <c r="AC50" s="39" t="str">
        <f t="shared" si="15"/>
        <v>**</v>
      </c>
      <c r="AD50" s="39" t="str">
        <f t="shared" si="15"/>
        <v>**</v>
      </c>
      <c r="AE50" s="40" t="str">
        <f t="shared" si="15"/>
        <v>**</v>
      </c>
      <c r="AF50" s="40" t="str">
        <f t="shared" si="15"/>
        <v>**</v>
      </c>
      <c r="AG50" s="40" t="str">
        <f t="shared" si="15"/>
        <v>**</v>
      </c>
      <c r="AH50" s="40" t="str">
        <f t="shared" si="15"/>
        <v>**</v>
      </c>
      <c r="AI50" s="40" t="str">
        <f t="shared" si="15"/>
        <v>**</v>
      </c>
      <c r="AJ50" s="40" t="str">
        <f t="shared" si="15"/>
        <v>**</v>
      </c>
      <c r="AK50" s="40" t="str">
        <f t="shared" si="15"/>
        <v>**</v>
      </c>
      <c r="AL50" s="40" t="str">
        <f t="shared" si="15"/>
        <v>**</v>
      </c>
      <c r="AN50" s="41">
        <v>0</v>
      </c>
      <c r="AO50" s="44">
        <v>8.666666666666668E-3</v>
      </c>
      <c r="AP50" s="44">
        <v>5.6666666666666671E-3</v>
      </c>
      <c r="AQ50" s="44">
        <v>6.000000000000001E-3</v>
      </c>
      <c r="AR50" s="45"/>
      <c r="AS50" s="45"/>
    </row>
    <row r="51" spans="2:45" ht="16.2" x14ac:dyDescent="0.3">
      <c r="B51" s="11" t="s">
        <v>16</v>
      </c>
      <c r="C51" s="16" t="s">
        <v>17</v>
      </c>
      <c r="D51" s="33">
        <v>5.0000000000000001E-3</v>
      </c>
      <c r="E51" s="33">
        <v>6.0000000000000001E-3</v>
      </c>
      <c r="F51" s="33">
        <v>6.0000000000000001E-3</v>
      </c>
      <c r="G51" s="34">
        <f t="shared" ref="G51:G61" si="16">AVERAGE(D51:F51)</f>
        <v>5.6666666666666671E-3</v>
      </c>
      <c r="H51" s="35">
        <f t="shared" ref="H51:H61" si="17">STDEV(B51:F51)</f>
        <v>5.773502691896258E-4</v>
      </c>
      <c r="I51" s="35">
        <f t="shared" ref="I51:I61" si="18">H51*100/G51</f>
        <v>10.188534162169866</v>
      </c>
      <c r="K51" s="2" t="s">
        <v>51</v>
      </c>
      <c r="L51" s="37">
        <v>1.3109847382084972E-3</v>
      </c>
      <c r="M51" s="36" t="s">
        <v>62</v>
      </c>
      <c r="N51" s="37">
        <v>4.6278744599607791E-2</v>
      </c>
      <c r="O51" s="37">
        <v>4.6814138434590272E-3</v>
      </c>
      <c r="P51" s="38"/>
      <c r="Q51" s="38"/>
      <c r="R51" s="38"/>
      <c r="S51" s="38"/>
      <c r="T51" s="38"/>
      <c r="U51" s="38"/>
      <c r="V51" s="38"/>
      <c r="W51" s="38"/>
      <c r="Z51" s="2" t="s">
        <v>51</v>
      </c>
      <c r="AA51" s="39" t="str">
        <f t="shared" si="15"/>
        <v>**</v>
      </c>
      <c r="AB51" s="39" t="str">
        <f t="shared" si="15"/>
        <v>NS</v>
      </c>
      <c r="AC51" s="39" t="str">
        <f t="shared" si="15"/>
        <v>*</v>
      </c>
      <c r="AD51" s="39" t="str">
        <f t="shared" si="15"/>
        <v>**</v>
      </c>
      <c r="AE51" s="40" t="str">
        <f t="shared" si="15"/>
        <v>**</v>
      </c>
      <c r="AF51" s="40" t="str">
        <f t="shared" si="15"/>
        <v>**</v>
      </c>
      <c r="AG51" s="40" t="str">
        <f t="shared" si="15"/>
        <v>**</v>
      </c>
      <c r="AH51" s="40" t="str">
        <f t="shared" si="15"/>
        <v>**</v>
      </c>
      <c r="AI51" s="40" t="str">
        <f t="shared" si="15"/>
        <v>**</v>
      </c>
      <c r="AJ51" s="40" t="str">
        <f t="shared" si="15"/>
        <v>**</v>
      </c>
      <c r="AK51" s="40" t="str">
        <f t="shared" si="15"/>
        <v>**</v>
      </c>
      <c r="AL51" s="40" t="str">
        <f t="shared" si="15"/>
        <v>**</v>
      </c>
      <c r="AN51" s="41">
        <v>0.03</v>
      </c>
      <c r="AO51" s="44">
        <v>3.3000000000000002E-2</v>
      </c>
      <c r="AP51" s="44">
        <v>3.7999999999999999E-2</v>
      </c>
      <c r="AQ51" s="44">
        <v>3.3000000000000002E-2</v>
      </c>
      <c r="AR51" s="45"/>
      <c r="AS51" s="45"/>
    </row>
    <row r="52" spans="2:45" ht="16.2" x14ac:dyDescent="0.3">
      <c r="B52" s="11" t="s">
        <v>18</v>
      </c>
      <c r="C52" s="16" t="s">
        <v>19</v>
      </c>
      <c r="D52" s="33">
        <v>7.0000000000000001E-3</v>
      </c>
      <c r="E52" s="33">
        <v>5.0000000000000001E-3</v>
      </c>
      <c r="F52" s="33">
        <v>6.0000000000000001E-3</v>
      </c>
      <c r="G52" s="34">
        <f t="shared" si="16"/>
        <v>6.000000000000001E-3</v>
      </c>
      <c r="H52" s="35">
        <f t="shared" si="17"/>
        <v>1E-3</v>
      </c>
      <c r="I52" s="35">
        <f t="shared" si="18"/>
        <v>16.666666666666664</v>
      </c>
      <c r="J52" s="46"/>
      <c r="K52" s="2" t="s">
        <v>52</v>
      </c>
      <c r="L52" s="37">
        <v>3.8304400827100034E-3</v>
      </c>
      <c r="M52" s="37">
        <v>9.2557489199215581E-2</v>
      </c>
      <c r="N52" s="36" t="s">
        <v>62</v>
      </c>
      <c r="O52" s="37">
        <v>6.0058654935940148E-2</v>
      </c>
      <c r="P52" s="38"/>
      <c r="Q52" s="38"/>
      <c r="R52" s="38"/>
      <c r="S52" s="38"/>
      <c r="T52" s="38"/>
      <c r="U52" s="38"/>
      <c r="V52" s="38"/>
      <c r="W52" s="38"/>
      <c r="Z52" s="2" t="s">
        <v>52</v>
      </c>
      <c r="AA52" s="39" t="str">
        <f t="shared" si="15"/>
        <v>**</v>
      </c>
      <c r="AB52" s="39" t="str">
        <f t="shared" si="15"/>
        <v>NS</v>
      </c>
      <c r="AC52" s="39" t="str">
        <f t="shared" si="15"/>
        <v>NS</v>
      </c>
      <c r="AD52" s="39" t="str">
        <f t="shared" si="15"/>
        <v>NS</v>
      </c>
      <c r="AE52" s="40" t="str">
        <f t="shared" si="15"/>
        <v>**</v>
      </c>
      <c r="AF52" s="40" t="str">
        <f t="shared" si="15"/>
        <v>**</v>
      </c>
      <c r="AG52" s="40" t="str">
        <f t="shared" si="15"/>
        <v>**</v>
      </c>
      <c r="AH52" s="40" t="str">
        <f t="shared" si="15"/>
        <v>**</v>
      </c>
      <c r="AI52" s="40" t="str">
        <f t="shared" si="15"/>
        <v>**</v>
      </c>
      <c r="AJ52" s="40" t="str">
        <f t="shared" si="15"/>
        <v>**</v>
      </c>
      <c r="AK52" s="40" t="str">
        <f t="shared" si="15"/>
        <v>**</v>
      </c>
      <c r="AL52" s="40" t="str">
        <f t="shared" si="15"/>
        <v>**</v>
      </c>
      <c r="AN52" s="41">
        <v>0.06</v>
      </c>
      <c r="AO52" s="44">
        <v>4.1333333333333333E-2</v>
      </c>
      <c r="AP52" s="44">
        <v>3.9E-2</v>
      </c>
      <c r="AQ52" s="44">
        <v>4.9333333333333333E-2</v>
      </c>
      <c r="AR52" s="45"/>
      <c r="AS52" s="45"/>
    </row>
    <row r="53" spans="2:45" ht="16.2" x14ac:dyDescent="0.3">
      <c r="B53" s="11" t="s">
        <v>24</v>
      </c>
      <c r="C53" s="16" t="s">
        <v>25</v>
      </c>
      <c r="D53" s="33">
        <v>3.1E-2</v>
      </c>
      <c r="E53" s="33">
        <v>3.3000000000000002E-2</v>
      </c>
      <c r="F53" s="33">
        <v>3.5000000000000003E-2</v>
      </c>
      <c r="G53" s="34">
        <f t="shared" si="16"/>
        <v>3.3000000000000002E-2</v>
      </c>
      <c r="H53" s="35">
        <f t="shared" si="17"/>
        <v>2.0000000000000018E-3</v>
      </c>
      <c r="I53" s="35">
        <f t="shared" si="18"/>
        <v>6.0606060606060659</v>
      </c>
      <c r="K53" s="2" t="s">
        <v>53</v>
      </c>
      <c r="L53" s="37">
        <v>3.304146794310975E-4</v>
      </c>
      <c r="M53" s="37">
        <v>9.3628276869180543E-3</v>
      </c>
      <c r="N53" s="37">
        <v>0.1201173098718803</v>
      </c>
      <c r="O53" s="36" t="s">
        <v>62</v>
      </c>
      <c r="P53" s="38"/>
      <c r="Q53" s="38"/>
      <c r="R53" s="38"/>
      <c r="S53" s="38"/>
      <c r="T53" s="38"/>
      <c r="U53" s="38"/>
      <c r="V53" s="38"/>
      <c r="W53" s="38"/>
      <c r="Z53" s="2" t="s">
        <v>53</v>
      </c>
      <c r="AA53" s="39" t="str">
        <f t="shared" si="15"/>
        <v>**</v>
      </c>
      <c r="AB53" s="39" t="str">
        <f t="shared" si="15"/>
        <v>**</v>
      </c>
      <c r="AC53" s="39" t="str">
        <f t="shared" si="15"/>
        <v>NS</v>
      </c>
      <c r="AD53" s="39" t="str">
        <f t="shared" si="15"/>
        <v>NS</v>
      </c>
      <c r="AE53" s="40" t="str">
        <f t="shared" si="15"/>
        <v>**</v>
      </c>
      <c r="AF53" s="40" t="str">
        <f t="shared" si="15"/>
        <v>**</v>
      </c>
      <c r="AG53" s="40" t="str">
        <f t="shared" si="15"/>
        <v>**</v>
      </c>
      <c r="AH53" s="40" t="str">
        <f t="shared" si="15"/>
        <v>**</v>
      </c>
      <c r="AI53" s="40" t="str">
        <f t="shared" si="15"/>
        <v>**</v>
      </c>
      <c r="AJ53" s="40" t="str">
        <f t="shared" si="15"/>
        <v>**</v>
      </c>
      <c r="AK53" s="40" t="str">
        <f t="shared" si="15"/>
        <v>**</v>
      </c>
      <c r="AL53" s="40" t="str">
        <f t="shared" si="15"/>
        <v>**</v>
      </c>
      <c r="AN53" s="41">
        <v>0.09</v>
      </c>
      <c r="AO53" s="44">
        <v>4.5333333333333337E-2</v>
      </c>
      <c r="AP53" s="44">
        <v>4.8999999999999995E-2</v>
      </c>
      <c r="AQ53" s="44">
        <v>5.0999999999999997E-2</v>
      </c>
      <c r="AR53" s="45"/>
      <c r="AS53" s="45"/>
    </row>
    <row r="54" spans="2:45" ht="16.2" x14ac:dyDescent="0.3">
      <c r="B54" s="11" t="s">
        <v>27</v>
      </c>
      <c r="C54" s="16" t="s">
        <v>28</v>
      </c>
      <c r="D54" s="33">
        <v>3.9E-2</v>
      </c>
      <c r="E54" s="33">
        <v>3.7999999999999992E-2</v>
      </c>
      <c r="F54" s="33">
        <v>3.6999999999999998E-2</v>
      </c>
      <c r="G54" s="34">
        <f t="shared" si="16"/>
        <v>3.7999999999999999E-2</v>
      </c>
      <c r="H54" s="35">
        <f t="shared" si="17"/>
        <v>1.0000000000000009E-3</v>
      </c>
      <c r="I54" s="35">
        <f t="shared" si="18"/>
        <v>2.6315789473684235</v>
      </c>
      <c r="K54" s="2" t="s">
        <v>54</v>
      </c>
      <c r="L54" s="38"/>
      <c r="M54" s="38"/>
      <c r="N54" s="38"/>
      <c r="O54" s="38"/>
      <c r="P54" s="47" t="s">
        <v>62</v>
      </c>
      <c r="Q54" s="48">
        <v>3.7156966754109958E-4</v>
      </c>
      <c r="R54" s="48">
        <v>9.4730104533945702E-4</v>
      </c>
      <c r="S54" s="48">
        <v>1.091092686620661E-3</v>
      </c>
      <c r="T54" s="49"/>
      <c r="U54" s="49"/>
      <c r="V54" s="49"/>
      <c r="W54" s="49"/>
      <c r="Z54" s="2" t="s">
        <v>54</v>
      </c>
      <c r="AA54" s="40" t="str">
        <f t="shared" si="15"/>
        <v>**</v>
      </c>
      <c r="AB54" s="40" t="str">
        <f t="shared" si="15"/>
        <v>**</v>
      </c>
      <c r="AC54" s="40" t="str">
        <f t="shared" si="15"/>
        <v>**</v>
      </c>
      <c r="AD54" s="40" t="str">
        <f t="shared" si="15"/>
        <v>**</v>
      </c>
      <c r="AE54" s="50" t="str">
        <f t="shared" si="15"/>
        <v>NS</v>
      </c>
      <c r="AF54" s="50" t="str">
        <f t="shared" si="15"/>
        <v>**</v>
      </c>
      <c r="AG54" s="50" t="str">
        <f t="shared" si="15"/>
        <v>**</v>
      </c>
      <c r="AH54" s="50" t="str">
        <f t="shared" si="15"/>
        <v>**</v>
      </c>
      <c r="AI54" s="51"/>
      <c r="AJ54" s="51"/>
      <c r="AK54" s="51"/>
      <c r="AL54" s="51"/>
      <c r="AN54" s="41"/>
      <c r="AO54" s="44"/>
      <c r="AP54" s="44"/>
      <c r="AQ54" s="44"/>
    </row>
    <row r="55" spans="2:45" ht="16.2" x14ac:dyDescent="0.3">
      <c r="B55" s="11" t="s">
        <v>30</v>
      </c>
      <c r="C55" s="16" t="s">
        <v>31</v>
      </c>
      <c r="D55" s="33">
        <v>3.4000000000000002E-2</v>
      </c>
      <c r="E55" s="33">
        <v>3.3000000000000002E-2</v>
      </c>
      <c r="F55" s="33">
        <v>3.2000000000000001E-2</v>
      </c>
      <c r="G55" s="34">
        <f t="shared" si="16"/>
        <v>3.3000000000000002E-2</v>
      </c>
      <c r="H55" s="35">
        <f t="shared" si="17"/>
        <v>1.0000000000000009E-3</v>
      </c>
      <c r="I55" s="35">
        <f t="shared" si="18"/>
        <v>3.0303030303030329</v>
      </c>
      <c r="K55" s="2" t="s">
        <v>55</v>
      </c>
      <c r="L55" s="38"/>
      <c r="M55" s="38"/>
      <c r="N55" s="38"/>
      <c r="O55" s="38"/>
      <c r="P55" s="48">
        <v>7.4313933508219916E-4</v>
      </c>
      <c r="Q55" s="47" t="s">
        <v>62</v>
      </c>
      <c r="R55" s="48">
        <v>0.11270166537925796</v>
      </c>
      <c r="S55" s="48">
        <v>3.1242433475112685E-2</v>
      </c>
      <c r="T55" s="49"/>
      <c r="U55" s="49"/>
      <c r="V55" s="49"/>
      <c r="W55" s="49"/>
      <c r="Z55" s="2" t="s">
        <v>55</v>
      </c>
      <c r="AA55" s="40" t="str">
        <f t="shared" si="15"/>
        <v>**</v>
      </c>
      <c r="AB55" s="40" t="str">
        <f t="shared" si="15"/>
        <v>**</v>
      </c>
      <c r="AC55" s="40" t="str">
        <f t="shared" si="15"/>
        <v>**</v>
      </c>
      <c r="AD55" s="40" t="str">
        <f t="shared" si="15"/>
        <v>**</v>
      </c>
      <c r="AE55" s="50" t="str">
        <f t="shared" si="15"/>
        <v>**</v>
      </c>
      <c r="AF55" s="50" t="str">
        <f t="shared" si="15"/>
        <v>NS</v>
      </c>
      <c r="AG55" s="50" t="str">
        <f t="shared" si="15"/>
        <v>NS</v>
      </c>
      <c r="AH55" s="50" t="str">
        <f t="shared" si="15"/>
        <v>*</v>
      </c>
      <c r="AI55" s="51"/>
      <c r="AJ55" s="51"/>
      <c r="AK55" s="51"/>
      <c r="AL55" s="51"/>
    </row>
    <row r="56" spans="2:45" ht="16.2" x14ac:dyDescent="0.3">
      <c r="B56" s="11" t="s">
        <v>33</v>
      </c>
      <c r="C56" s="16" t="s">
        <v>34</v>
      </c>
      <c r="D56" s="33">
        <v>4.1000000000000002E-2</v>
      </c>
      <c r="E56" s="33">
        <v>4.4999999999999998E-2</v>
      </c>
      <c r="F56" s="33">
        <v>3.7999999999999999E-2</v>
      </c>
      <c r="G56" s="34">
        <f t="shared" si="16"/>
        <v>4.1333333333333333E-2</v>
      </c>
      <c r="H56" s="35">
        <f t="shared" si="17"/>
        <v>3.5118845842842458E-3</v>
      </c>
      <c r="I56" s="35">
        <f t="shared" si="18"/>
        <v>8.4964949619780157</v>
      </c>
      <c r="K56" s="2" t="s">
        <v>56</v>
      </c>
      <c r="L56" s="38"/>
      <c r="M56" s="38"/>
      <c r="N56" s="38"/>
      <c r="O56" s="38"/>
      <c r="P56" s="48">
        <v>1.894602090678914E-3</v>
      </c>
      <c r="Q56" s="48">
        <v>0.22540333075851593</v>
      </c>
      <c r="R56" s="47" t="s">
        <v>62</v>
      </c>
      <c r="S56" s="48">
        <v>5.0986744933062766E-2</v>
      </c>
      <c r="T56" s="49"/>
      <c r="U56" s="49"/>
      <c r="V56" s="49"/>
      <c r="W56" s="49"/>
      <c r="Z56" s="2" t="s">
        <v>56</v>
      </c>
      <c r="AA56" s="40" t="str">
        <f t="shared" si="15"/>
        <v>**</v>
      </c>
      <c r="AB56" s="40" t="str">
        <f t="shared" si="15"/>
        <v>**</v>
      </c>
      <c r="AC56" s="40" t="str">
        <f t="shared" si="15"/>
        <v>**</v>
      </c>
      <c r="AD56" s="40" t="str">
        <f t="shared" si="15"/>
        <v>**</v>
      </c>
      <c r="AE56" s="50" t="str">
        <f t="shared" si="15"/>
        <v>**</v>
      </c>
      <c r="AF56" s="50" t="str">
        <f t="shared" si="15"/>
        <v>NS</v>
      </c>
      <c r="AG56" s="50" t="str">
        <f t="shared" si="15"/>
        <v>NS</v>
      </c>
      <c r="AH56" s="50" t="str">
        <f t="shared" si="15"/>
        <v>NS</v>
      </c>
      <c r="AI56" s="51"/>
      <c r="AJ56" s="51"/>
      <c r="AK56" s="51"/>
      <c r="AL56" s="51"/>
    </row>
    <row r="57" spans="2:45" ht="16.2" x14ac:dyDescent="0.3">
      <c r="B57" s="11" t="s">
        <v>35</v>
      </c>
      <c r="C57" s="16" t="s">
        <v>36</v>
      </c>
      <c r="D57" s="33">
        <v>4.1000000000000002E-2</v>
      </c>
      <c r="E57" s="33">
        <v>3.9E-2</v>
      </c>
      <c r="F57" s="33">
        <v>3.6999999999999998E-2</v>
      </c>
      <c r="G57" s="34">
        <f t="shared" si="16"/>
        <v>3.9E-2</v>
      </c>
      <c r="H57" s="35">
        <f t="shared" si="17"/>
        <v>2.0000000000000018E-3</v>
      </c>
      <c r="I57" s="35">
        <f t="shared" si="18"/>
        <v>5.1282051282051331</v>
      </c>
      <c r="K57" s="2" t="s">
        <v>57</v>
      </c>
      <c r="L57" s="38"/>
      <c r="M57" s="38"/>
      <c r="N57" s="38"/>
      <c r="O57" s="38"/>
      <c r="P57" s="48">
        <v>2.1821853732413221E-3</v>
      </c>
      <c r="Q57" s="48">
        <v>6.2484866950225371E-2</v>
      </c>
      <c r="R57" s="48">
        <v>0.10197348986612553</v>
      </c>
      <c r="S57" s="47" t="s">
        <v>62</v>
      </c>
      <c r="T57" s="49"/>
      <c r="U57" s="49"/>
      <c r="V57" s="49"/>
      <c r="W57" s="49"/>
      <c r="Z57" s="2" t="s">
        <v>57</v>
      </c>
      <c r="AA57" s="40" t="str">
        <f t="shared" si="15"/>
        <v>**</v>
      </c>
      <c r="AB57" s="40" t="str">
        <f t="shared" si="15"/>
        <v>**</v>
      </c>
      <c r="AC57" s="40" t="str">
        <f t="shared" si="15"/>
        <v>**</v>
      </c>
      <c r="AD57" s="40" t="str">
        <f t="shared" si="15"/>
        <v>**</v>
      </c>
      <c r="AE57" s="50" t="str">
        <f t="shared" si="15"/>
        <v>**</v>
      </c>
      <c r="AF57" s="50" t="str">
        <f t="shared" si="15"/>
        <v>NS</v>
      </c>
      <c r="AG57" s="50" t="str">
        <f t="shared" si="15"/>
        <v>NS</v>
      </c>
      <c r="AH57" s="50" t="str">
        <f t="shared" si="15"/>
        <v>NS</v>
      </c>
      <c r="AI57" s="51"/>
      <c r="AJ57" s="51"/>
      <c r="AK57" s="51"/>
      <c r="AL57" s="51"/>
    </row>
    <row r="58" spans="2:45" ht="16.2" x14ac:dyDescent="0.3">
      <c r="B58" s="11" t="s">
        <v>37</v>
      </c>
      <c r="C58" s="16" t="s">
        <v>38</v>
      </c>
      <c r="D58" s="33">
        <v>4.9000000000000002E-2</v>
      </c>
      <c r="E58" s="33">
        <v>4.8000000000000001E-2</v>
      </c>
      <c r="F58" s="33">
        <v>5.0999999999999997E-2</v>
      </c>
      <c r="G58" s="34">
        <f t="shared" si="16"/>
        <v>4.9333333333333333E-2</v>
      </c>
      <c r="H58" s="35">
        <f t="shared" si="17"/>
        <v>1.5275252316519442E-3</v>
      </c>
      <c r="I58" s="35">
        <f t="shared" si="18"/>
        <v>3.096334929024211</v>
      </c>
      <c r="K58" s="2" t="s">
        <v>58</v>
      </c>
      <c r="L58" s="38"/>
      <c r="M58" s="38"/>
      <c r="N58" s="38"/>
      <c r="O58" s="38"/>
      <c r="P58" s="49"/>
      <c r="Q58" s="49"/>
      <c r="R58" s="49"/>
      <c r="S58" s="49"/>
      <c r="T58" s="52" t="s">
        <v>62</v>
      </c>
      <c r="U58" s="53">
        <v>2.2846699844843418E-4</v>
      </c>
      <c r="V58" s="53">
        <v>2.0697200851317298E-4</v>
      </c>
      <c r="W58" s="53">
        <v>7.3909870411742646E-4</v>
      </c>
      <c r="Z58" s="2" t="s">
        <v>58</v>
      </c>
      <c r="AA58" s="40" t="str">
        <f t="shared" si="15"/>
        <v>**</v>
      </c>
      <c r="AB58" s="40" t="str">
        <f t="shared" si="15"/>
        <v>**</v>
      </c>
      <c r="AC58" s="40" t="str">
        <f t="shared" si="15"/>
        <v>**</v>
      </c>
      <c r="AD58" s="40" t="str">
        <f t="shared" si="15"/>
        <v>**</v>
      </c>
      <c r="AE58" s="51"/>
      <c r="AF58" s="51"/>
      <c r="AG58" s="51"/>
      <c r="AH58" s="51"/>
      <c r="AI58" s="54" t="str">
        <f t="shared" ref="AI58:AL61" si="19">IF(T58 &lt; 0.01, "**", IF(T58 &lt; 0.05, "*", "NS"))</f>
        <v>NS</v>
      </c>
      <c r="AJ58" s="54" t="str">
        <f t="shared" si="19"/>
        <v>**</v>
      </c>
      <c r="AK58" s="54" t="str">
        <f t="shared" si="19"/>
        <v>**</v>
      </c>
      <c r="AL58" s="54" t="str">
        <f t="shared" si="19"/>
        <v>**</v>
      </c>
    </row>
    <row r="59" spans="2:45" ht="16.2" x14ac:dyDescent="0.3">
      <c r="B59" s="11" t="s">
        <v>39</v>
      </c>
      <c r="C59" s="16" t="s">
        <v>40</v>
      </c>
      <c r="D59" s="33">
        <v>4.3999999999999997E-2</v>
      </c>
      <c r="E59" s="33">
        <v>4.7E-2</v>
      </c>
      <c r="F59" s="33">
        <v>4.4999999999999998E-2</v>
      </c>
      <c r="G59" s="34">
        <f t="shared" si="16"/>
        <v>4.5333333333333337E-2</v>
      </c>
      <c r="H59" s="35">
        <f t="shared" si="17"/>
        <v>1.5275252316519479E-3</v>
      </c>
      <c r="I59" s="35">
        <f t="shared" si="18"/>
        <v>3.3695409521734145</v>
      </c>
      <c r="K59" s="2" t="s">
        <v>59</v>
      </c>
      <c r="L59" s="38"/>
      <c r="M59" s="38"/>
      <c r="N59" s="38"/>
      <c r="O59" s="38"/>
      <c r="P59" s="49"/>
      <c r="Q59" s="49"/>
      <c r="R59" s="49"/>
      <c r="S59" s="49"/>
      <c r="T59" s="53">
        <v>4.5693399689686836E-4</v>
      </c>
      <c r="U59" s="52" t="s">
        <v>62</v>
      </c>
      <c r="V59" s="53">
        <v>3.2990050951190847E-3</v>
      </c>
      <c r="W59" s="53">
        <v>6.5560072836069131E-3</v>
      </c>
      <c r="Z59" s="2" t="s">
        <v>59</v>
      </c>
      <c r="AA59" s="40" t="str">
        <f t="shared" si="15"/>
        <v>**</v>
      </c>
      <c r="AB59" s="40" t="str">
        <f t="shared" si="15"/>
        <v>**</v>
      </c>
      <c r="AC59" s="40" t="str">
        <f t="shared" si="15"/>
        <v>**</v>
      </c>
      <c r="AD59" s="40" t="str">
        <f t="shared" si="15"/>
        <v>**</v>
      </c>
      <c r="AE59" s="51"/>
      <c r="AF59" s="51"/>
      <c r="AG59" s="51"/>
      <c r="AH59" s="51"/>
      <c r="AI59" s="54" t="str">
        <f t="shared" si="19"/>
        <v>**</v>
      </c>
      <c r="AJ59" s="54" t="str">
        <f t="shared" si="19"/>
        <v>NS</v>
      </c>
      <c r="AK59" s="54" t="str">
        <f t="shared" si="19"/>
        <v>**</v>
      </c>
      <c r="AL59" s="54" t="str">
        <f t="shared" si="19"/>
        <v>**</v>
      </c>
    </row>
    <row r="60" spans="2:45" ht="16.2" x14ac:dyDescent="0.3">
      <c r="B60" s="11" t="s">
        <v>41</v>
      </c>
      <c r="C60" s="16" t="s">
        <v>42</v>
      </c>
      <c r="D60" s="33">
        <v>4.4999999999999998E-2</v>
      </c>
      <c r="E60" s="33">
        <v>4.9000000000000002E-2</v>
      </c>
      <c r="F60" s="33">
        <v>5.2999999999999999E-2</v>
      </c>
      <c r="G60" s="34">
        <f t="shared" si="16"/>
        <v>4.8999999999999995E-2</v>
      </c>
      <c r="H60" s="35">
        <f t="shared" si="17"/>
        <v>4.0000000000000001E-3</v>
      </c>
      <c r="I60" s="35">
        <f t="shared" si="18"/>
        <v>8.1632653061224509</v>
      </c>
      <c r="K60" s="2" t="s">
        <v>60</v>
      </c>
      <c r="L60" s="38"/>
      <c r="M60" s="38"/>
      <c r="N60" s="38"/>
      <c r="O60" s="38"/>
      <c r="P60" s="49"/>
      <c r="Q60" s="55"/>
      <c r="R60" s="49"/>
      <c r="S60" s="49"/>
      <c r="T60" s="53">
        <v>4.1394401702634596E-4</v>
      </c>
      <c r="U60" s="53">
        <v>6.5980101902381695E-3</v>
      </c>
      <c r="V60" s="52" t="s">
        <v>62</v>
      </c>
      <c r="W60" s="53">
        <v>0.26271050106187532</v>
      </c>
      <c r="Z60" s="2" t="s">
        <v>60</v>
      </c>
      <c r="AA60" s="40" t="str">
        <f t="shared" si="15"/>
        <v>**</v>
      </c>
      <c r="AB60" s="40" t="str">
        <f t="shared" si="15"/>
        <v>**</v>
      </c>
      <c r="AC60" s="40" t="str">
        <f t="shared" si="15"/>
        <v>**</v>
      </c>
      <c r="AD60" s="40" t="str">
        <f t="shared" si="15"/>
        <v>**</v>
      </c>
      <c r="AE60" s="51"/>
      <c r="AF60" s="51"/>
      <c r="AG60" s="51"/>
      <c r="AH60" s="51"/>
      <c r="AI60" s="54" t="str">
        <f t="shared" si="19"/>
        <v>**</v>
      </c>
      <c r="AJ60" s="54" t="str">
        <f t="shared" si="19"/>
        <v>**</v>
      </c>
      <c r="AK60" s="54" t="str">
        <f t="shared" si="19"/>
        <v>NS</v>
      </c>
      <c r="AL60" s="54" t="str">
        <f t="shared" si="19"/>
        <v>NS</v>
      </c>
    </row>
    <row r="61" spans="2:45" ht="16.2" x14ac:dyDescent="0.3">
      <c r="B61" s="11" t="s">
        <v>43</v>
      </c>
      <c r="C61" s="16" t="s">
        <v>44</v>
      </c>
      <c r="D61" s="33">
        <v>5.5E-2</v>
      </c>
      <c r="E61" s="33">
        <v>4.7E-2</v>
      </c>
      <c r="F61" s="33">
        <v>5.0999999999999997E-2</v>
      </c>
      <c r="G61" s="34">
        <f t="shared" si="16"/>
        <v>5.0999999999999997E-2</v>
      </c>
      <c r="H61" s="35">
        <f t="shared" si="17"/>
        <v>4.0000000000000001E-3</v>
      </c>
      <c r="I61" s="35">
        <f t="shared" si="18"/>
        <v>7.8431372549019613</v>
      </c>
      <c r="K61" s="2" t="s">
        <v>61</v>
      </c>
      <c r="L61" s="38"/>
      <c r="M61" s="38"/>
      <c r="N61" s="38"/>
      <c r="O61" s="38"/>
      <c r="P61" s="49"/>
      <c r="Q61" s="49"/>
      <c r="R61" s="49"/>
      <c r="S61" s="49"/>
      <c r="T61" s="53">
        <v>1.4781974082348529E-3</v>
      </c>
      <c r="U61" s="53">
        <v>1.3112014567213826E-2</v>
      </c>
      <c r="V61" s="53">
        <v>0.52542100212375065</v>
      </c>
      <c r="W61" s="52" t="s">
        <v>62</v>
      </c>
      <c r="Z61" s="2" t="s">
        <v>61</v>
      </c>
      <c r="AA61" s="40" t="str">
        <f t="shared" si="15"/>
        <v>**</v>
      </c>
      <c r="AB61" s="40" t="str">
        <f t="shared" si="15"/>
        <v>**</v>
      </c>
      <c r="AC61" s="40" t="str">
        <f t="shared" si="15"/>
        <v>**</v>
      </c>
      <c r="AD61" s="40" t="str">
        <f t="shared" si="15"/>
        <v>**</v>
      </c>
      <c r="AE61" s="51"/>
      <c r="AF61" s="51"/>
      <c r="AG61" s="51"/>
      <c r="AH61" s="51"/>
      <c r="AI61" s="54" t="str">
        <f t="shared" si="19"/>
        <v>**</v>
      </c>
      <c r="AJ61" s="54" t="str">
        <f t="shared" si="19"/>
        <v>*</v>
      </c>
      <c r="AK61" s="54" t="str">
        <f t="shared" si="19"/>
        <v>NS</v>
      </c>
      <c r="AL61" s="54" t="str">
        <f t="shared" si="19"/>
        <v>NS</v>
      </c>
    </row>
  </sheetData>
  <mergeCells count="10">
    <mergeCell ref="B48:D48"/>
    <mergeCell ref="B49:C49"/>
    <mergeCell ref="L3:W3"/>
    <mergeCell ref="B2:D2"/>
    <mergeCell ref="B3:D3"/>
    <mergeCell ref="B4:C4"/>
    <mergeCell ref="B18:D18"/>
    <mergeCell ref="B19:C19"/>
    <mergeCell ref="B33:D33"/>
    <mergeCell ref="B34:C34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FBB24C-D014-4CDB-926B-38D625DA3BD0}">
  <dimension ref="A3:V60"/>
  <sheetViews>
    <sheetView zoomScale="90" zoomScaleNormal="90" workbookViewId="0">
      <selection activeCell="I67" sqref="I67"/>
    </sheetView>
  </sheetViews>
  <sheetFormatPr defaultRowHeight="14.4" x14ac:dyDescent="0.3"/>
  <cols>
    <col min="2" max="2" width="8.88671875" customWidth="1"/>
    <col min="3" max="3" width="15.21875" customWidth="1"/>
    <col min="4" max="4" width="13.109375" customWidth="1"/>
    <col min="5" max="6" width="13.109375" bestFit="1" customWidth="1"/>
    <col min="9" max="9" width="15.44140625" customWidth="1"/>
    <col min="10" max="12" width="13.109375" bestFit="1" customWidth="1"/>
  </cols>
  <sheetData>
    <row r="3" spans="3:22" x14ac:dyDescent="0.3">
      <c r="C3" s="1" t="s">
        <v>67</v>
      </c>
      <c r="D3" s="1"/>
      <c r="E3" s="1"/>
      <c r="F3" s="1"/>
      <c r="G3" s="1"/>
      <c r="H3" s="1"/>
      <c r="I3" s="1"/>
      <c r="J3" s="1"/>
      <c r="K3" s="1"/>
      <c r="L3" s="1"/>
      <c r="M3" s="1"/>
    </row>
    <row r="4" spans="3:22" ht="15.6" x14ac:dyDescent="0.3">
      <c r="C4" s="85" t="s">
        <v>91</v>
      </c>
      <c r="D4" s="85"/>
      <c r="E4" s="85"/>
      <c r="F4" s="85"/>
      <c r="G4" s="85"/>
      <c r="H4" s="86"/>
      <c r="I4" s="85" t="s">
        <v>90</v>
      </c>
      <c r="J4" s="85"/>
      <c r="K4" s="85"/>
      <c r="L4" s="85"/>
      <c r="M4" s="85"/>
    </row>
    <row r="5" spans="3:22" x14ac:dyDescent="0.3">
      <c r="C5" s="41" t="s">
        <v>12</v>
      </c>
      <c r="D5" s="41" t="s">
        <v>79</v>
      </c>
      <c r="E5" s="42" t="s">
        <v>78</v>
      </c>
      <c r="F5" s="42" t="s">
        <v>77</v>
      </c>
      <c r="G5" s="42" t="s">
        <v>13</v>
      </c>
      <c r="I5" s="41" t="s">
        <v>12</v>
      </c>
      <c r="J5" s="41" t="s">
        <v>79</v>
      </c>
      <c r="K5" s="42" t="s">
        <v>78</v>
      </c>
      <c r="L5" s="42" t="s">
        <v>77</v>
      </c>
      <c r="M5" s="42" t="s">
        <v>13</v>
      </c>
      <c r="P5" s="69"/>
      <c r="Q5" s="69"/>
      <c r="R5" s="69"/>
      <c r="T5" s="69"/>
      <c r="U5" s="69"/>
      <c r="V5" s="69"/>
    </row>
    <row r="6" spans="3:22" x14ac:dyDescent="0.3">
      <c r="C6" s="41" t="s">
        <v>2</v>
      </c>
      <c r="D6" s="44">
        <v>3.0000000000000001E-3</v>
      </c>
      <c r="E6" s="44">
        <v>2E-3</v>
      </c>
      <c r="F6" s="44">
        <v>5.0000000000000001E-3</v>
      </c>
      <c r="G6" s="44">
        <v>3.0000000000000005E-3</v>
      </c>
      <c r="I6" s="41" t="s">
        <v>2</v>
      </c>
      <c r="J6" s="44">
        <v>8.666666666666668E-3</v>
      </c>
      <c r="K6" s="44">
        <v>5.6666666666666671E-3</v>
      </c>
      <c r="L6" s="44">
        <v>6.000000000000001E-3</v>
      </c>
      <c r="M6" s="44">
        <v>6.7777777777777784E-3</v>
      </c>
    </row>
    <row r="7" spans="3:22" x14ac:dyDescent="0.3">
      <c r="C7" s="41" t="s">
        <v>3</v>
      </c>
      <c r="D7" s="44">
        <v>1.2E-2</v>
      </c>
      <c r="E7" s="44">
        <v>1.3999999999999999E-2</v>
      </c>
      <c r="F7" s="44">
        <v>1.2000000000000002E-2</v>
      </c>
      <c r="G7" s="44">
        <v>1.2555555555555556E-2</v>
      </c>
      <c r="I7" s="41" t="s">
        <v>3</v>
      </c>
      <c r="J7" s="44">
        <v>3.3000000000000002E-2</v>
      </c>
      <c r="K7" s="44">
        <v>3.7999999999999999E-2</v>
      </c>
      <c r="L7" s="44">
        <v>3.3000000000000002E-2</v>
      </c>
      <c r="M7" s="44">
        <v>3.4666666666666672E-2</v>
      </c>
    </row>
    <row r="8" spans="3:22" x14ac:dyDescent="0.3">
      <c r="C8" s="41" t="s">
        <v>4</v>
      </c>
      <c r="D8" s="44">
        <v>2.1000000000000001E-2</v>
      </c>
      <c r="E8" s="44">
        <v>1.4999999999999999E-2</v>
      </c>
      <c r="F8" s="44">
        <v>1.7000000000000001E-2</v>
      </c>
      <c r="G8" s="44">
        <v>1.7666666666666667E-2</v>
      </c>
      <c r="H8" s="72"/>
      <c r="I8" s="41" t="s">
        <v>4</v>
      </c>
      <c r="J8" s="44">
        <v>4.1333333333333333E-2</v>
      </c>
      <c r="K8" s="44">
        <v>3.9E-2</v>
      </c>
      <c r="L8" s="44">
        <v>4.9333333333333333E-2</v>
      </c>
      <c r="M8" s="44">
        <v>4.3222222222222224E-2</v>
      </c>
    </row>
    <row r="9" spans="3:22" x14ac:dyDescent="0.3">
      <c r="C9" s="41" t="s">
        <v>5</v>
      </c>
      <c r="D9" s="44">
        <v>2.5000000000000005E-2</v>
      </c>
      <c r="E9" s="44">
        <v>2.1999999999999999E-2</v>
      </c>
      <c r="F9" s="44">
        <v>2.1000000000000001E-2</v>
      </c>
      <c r="G9" s="44">
        <v>2.2555555555555561E-2</v>
      </c>
      <c r="H9" s="15"/>
      <c r="I9" s="41" t="s">
        <v>5</v>
      </c>
      <c r="J9" s="44">
        <v>4.5333333333333337E-2</v>
      </c>
      <c r="K9" s="44">
        <v>4.8999999999999995E-2</v>
      </c>
      <c r="L9" s="44">
        <v>5.0999999999999997E-2</v>
      </c>
      <c r="M9" s="44">
        <v>4.8444444444444436E-2</v>
      </c>
    </row>
    <row r="10" spans="3:22" x14ac:dyDescent="0.3">
      <c r="C10" s="41" t="s">
        <v>13</v>
      </c>
      <c r="D10" s="44">
        <v>1.5083333333333334E-2</v>
      </c>
      <c r="E10" s="44">
        <v>1.0416666666666666E-2</v>
      </c>
      <c r="F10" s="44">
        <v>1.3666666666666667E-2</v>
      </c>
      <c r="G10" s="45"/>
      <c r="H10" s="15"/>
      <c r="I10" s="41" t="s">
        <v>13</v>
      </c>
      <c r="J10" s="44">
        <v>3.2083333333333339E-2</v>
      </c>
      <c r="K10" s="44">
        <v>3.2916666666666664E-2</v>
      </c>
      <c r="L10" s="44">
        <v>3.4833333333333334E-2</v>
      </c>
      <c r="M10" s="45"/>
    </row>
    <row r="11" spans="3:22" x14ac:dyDescent="0.3">
      <c r="C11" s="84" t="s">
        <v>12</v>
      </c>
      <c r="D11" s="84" t="s">
        <v>88</v>
      </c>
      <c r="E11" s="83" t="s">
        <v>87</v>
      </c>
      <c r="F11" s="83" t="s">
        <v>86</v>
      </c>
      <c r="G11" s="81"/>
      <c r="H11" s="15"/>
      <c r="I11" s="84" t="s">
        <v>12</v>
      </c>
      <c r="J11" s="84" t="s">
        <v>88</v>
      </c>
      <c r="K11" s="83" t="s">
        <v>87</v>
      </c>
      <c r="L11" s="83" t="s">
        <v>86</v>
      </c>
      <c r="M11" s="81"/>
    </row>
    <row r="12" spans="3:22" x14ac:dyDescent="0.3">
      <c r="C12" s="41" t="s">
        <v>85</v>
      </c>
      <c r="D12" s="82">
        <v>2.9917582261859449E-4</v>
      </c>
      <c r="E12" s="82">
        <v>2.5909386258580986E-4</v>
      </c>
      <c r="F12" s="82">
        <v>5.1818772517161972E-4</v>
      </c>
      <c r="G12" s="81"/>
      <c r="I12" s="41" t="s">
        <v>85</v>
      </c>
      <c r="J12" s="82">
        <v>7.4948542017953975E-4</v>
      </c>
      <c r="K12" s="82">
        <v>6.4907341364153553E-4</v>
      </c>
      <c r="L12" s="82">
        <v>1.2981468272830711E-3</v>
      </c>
      <c r="M12" s="81"/>
    </row>
    <row r="13" spans="3:22" x14ac:dyDescent="0.3">
      <c r="C13" s="41" t="s">
        <v>84</v>
      </c>
      <c r="D13" s="82">
        <v>8.7323239771547193E-4</v>
      </c>
      <c r="E13" s="82">
        <v>7.5624143982919514E-4</v>
      </c>
      <c r="F13" s="82">
        <v>1.5124828796583903E-3</v>
      </c>
      <c r="G13" s="81"/>
      <c r="I13" s="41" t="s">
        <v>84</v>
      </c>
      <c r="J13" s="82">
        <v>2.1875930507610822E-3</v>
      </c>
      <c r="K13" s="82">
        <v>1.8945111551013981E-3</v>
      </c>
      <c r="L13" s="82">
        <v>3.7890223102027961E-3</v>
      </c>
      <c r="M13" s="81"/>
    </row>
    <row r="14" spans="3:22" x14ac:dyDescent="0.3">
      <c r="C14" s="80" t="s">
        <v>83</v>
      </c>
      <c r="D14" s="79" t="s">
        <v>82</v>
      </c>
      <c r="E14" s="78" t="s">
        <v>82</v>
      </c>
      <c r="F14" s="78" t="s">
        <v>82</v>
      </c>
      <c r="G14" s="27"/>
      <c r="I14" s="80" t="s">
        <v>83</v>
      </c>
      <c r="J14" s="79" t="s">
        <v>82</v>
      </c>
      <c r="K14" s="78" t="s">
        <v>82</v>
      </c>
      <c r="L14" s="78" t="s">
        <v>82</v>
      </c>
      <c r="M14" s="27"/>
    </row>
    <row r="18" spans="1:12" ht="15.6" x14ac:dyDescent="0.3">
      <c r="C18" s="85" t="s">
        <v>89</v>
      </c>
      <c r="D18" s="85"/>
      <c r="E18" s="85"/>
      <c r="F18" s="85"/>
      <c r="G18" s="85"/>
      <c r="I18" s="70" t="s">
        <v>92</v>
      </c>
      <c r="J18" s="70"/>
      <c r="K18" s="70"/>
      <c r="L18" s="70"/>
    </row>
    <row r="19" spans="1:12" x14ac:dyDescent="0.3">
      <c r="C19" s="41" t="s">
        <v>12</v>
      </c>
      <c r="D19" s="41" t="s">
        <v>79</v>
      </c>
      <c r="E19" s="42" t="s">
        <v>78</v>
      </c>
      <c r="F19" s="42" t="s">
        <v>77</v>
      </c>
      <c r="G19" s="42" t="s">
        <v>13</v>
      </c>
      <c r="I19" s="75"/>
      <c r="J19" s="94" t="s">
        <v>26</v>
      </c>
      <c r="K19" s="94" t="s">
        <v>29</v>
      </c>
      <c r="L19" s="94" t="s">
        <v>32</v>
      </c>
    </row>
    <row r="20" spans="1:12" x14ac:dyDescent="0.3">
      <c r="C20" s="41" t="s">
        <v>2</v>
      </c>
      <c r="D20" s="44">
        <v>2.5999999999999999E-2</v>
      </c>
      <c r="E20" s="44">
        <v>2.1000000000000001E-2</v>
      </c>
      <c r="F20" s="44">
        <v>2.6200000000000001E-2</v>
      </c>
      <c r="G20" s="44">
        <v>2.4400000000000002E-2</v>
      </c>
      <c r="I20" t="s">
        <v>20</v>
      </c>
      <c r="J20" s="15">
        <f>D6/D20</f>
        <v>0.11538461538461539</v>
      </c>
      <c r="K20" s="15">
        <f>E6/E20</f>
        <v>9.5238095238095233E-2</v>
      </c>
      <c r="L20" s="15">
        <f>F6/F20</f>
        <v>0.19083969465648853</v>
      </c>
    </row>
    <row r="21" spans="1:12" x14ac:dyDescent="0.3">
      <c r="C21" s="41" t="s">
        <v>3</v>
      </c>
      <c r="D21" s="44">
        <v>7.0333333333333345E-2</v>
      </c>
      <c r="E21" s="44">
        <v>6.9000000000000006E-2</v>
      </c>
      <c r="F21" s="44">
        <v>7.5999999999999998E-2</v>
      </c>
      <c r="G21" s="44">
        <v>7.1777777777777788E-2</v>
      </c>
      <c r="I21" t="s">
        <v>21</v>
      </c>
      <c r="J21" s="15">
        <f>D7/D21</f>
        <v>0.17061611374407581</v>
      </c>
      <c r="K21" s="15">
        <f>E7/E21</f>
        <v>0.20289855072463764</v>
      </c>
      <c r="L21" s="15">
        <f>F7/F21</f>
        <v>0.15789473684210528</v>
      </c>
    </row>
    <row r="22" spans="1:12" x14ac:dyDescent="0.3">
      <c r="C22" s="41" t="s">
        <v>4</v>
      </c>
      <c r="D22" s="44">
        <v>0.153</v>
      </c>
      <c r="E22" s="44">
        <v>0.16700000000000001</v>
      </c>
      <c r="F22" s="44">
        <v>0.12633333333333333</v>
      </c>
      <c r="G22" s="44">
        <v>0.14877777777777779</v>
      </c>
      <c r="I22" t="s">
        <v>22</v>
      </c>
      <c r="J22" s="15">
        <f>D8/D22</f>
        <v>0.13725490196078433</v>
      </c>
      <c r="K22" s="15">
        <f>E8/E22</f>
        <v>8.9820359281437112E-2</v>
      </c>
      <c r="L22" s="15">
        <f>F8/F22</f>
        <v>0.13456464379947231</v>
      </c>
    </row>
    <row r="23" spans="1:12" x14ac:dyDescent="0.3">
      <c r="C23" s="41" t="s">
        <v>5</v>
      </c>
      <c r="D23" s="44">
        <v>0.23399999999999999</v>
      </c>
      <c r="E23" s="44">
        <v>0.26800000000000002</v>
      </c>
      <c r="F23" s="44">
        <v>0.247</v>
      </c>
      <c r="G23" s="44">
        <v>0.24966666666666668</v>
      </c>
      <c r="I23" t="s">
        <v>23</v>
      </c>
      <c r="J23" s="15">
        <f>D9/D23</f>
        <v>0.10683760683760686</v>
      </c>
      <c r="K23" s="15">
        <f>E9/E23</f>
        <v>8.2089552238805957E-2</v>
      </c>
      <c r="L23" s="15">
        <f>F9/F23</f>
        <v>8.5020242914979768E-2</v>
      </c>
    </row>
    <row r="24" spans="1:12" x14ac:dyDescent="0.3">
      <c r="C24" s="41" t="s">
        <v>13</v>
      </c>
      <c r="D24" s="44">
        <v>0.12083333333333333</v>
      </c>
      <c r="E24" s="44">
        <v>0.13125000000000001</v>
      </c>
      <c r="F24" s="44">
        <v>0.11888333333333333</v>
      </c>
      <c r="G24" s="45"/>
    </row>
    <row r="25" spans="1:12" x14ac:dyDescent="0.3">
      <c r="C25" s="84" t="s">
        <v>12</v>
      </c>
      <c r="D25" s="84" t="s">
        <v>88</v>
      </c>
      <c r="E25" s="83" t="s">
        <v>87</v>
      </c>
      <c r="F25" s="83" t="s">
        <v>86</v>
      </c>
      <c r="G25" s="81"/>
    </row>
    <row r="26" spans="1:12" x14ac:dyDescent="0.3">
      <c r="C26" s="41" t="s">
        <v>85</v>
      </c>
      <c r="D26" s="82">
        <v>3.2263192344325416E-3</v>
      </c>
      <c r="E26" s="82">
        <v>2.7940744177369428E-3</v>
      </c>
      <c r="F26" s="82">
        <v>5.5881488354738856E-3</v>
      </c>
      <c r="G26" s="81"/>
      <c r="I26" s="70" t="s">
        <v>93</v>
      </c>
      <c r="J26" s="70"/>
      <c r="K26" s="70"/>
      <c r="L26" s="70"/>
    </row>
    <row r="27" spans="1:12" x14ac:dyDescent="0.3">
      <c r="C27" s="41" t="s">
        <v>84</v>
      </c>
      <c r="D27" s="82">
        <v>9.4169590851957124E-3</v>
      </c>
      <c r="E27" s="82">
        <v>8.1553257941781535E-3</v>
      </c>
      <c r="F27" s="82">
        <v>1.6310651588356307E-2</v>
      </c>
      <c r="G27" s="81"/>
      <c r="I27" s="75"/>
      <c r="J27" s="94" t="s">
        <v>26</v>
      </c>
      <c r="K27" s="94" t="s">
        <v>29</v>
      </c>
      <c r="L27" s="94" t="s">
        <v>32</v>
      </c>
    </row>
    <row r="28" spans="1:12" x14ac:dyDescent="0.3">
      <c r="C28" s="80" t="s">
        <v>83</v>
      </c>
      <c r="D28" s="79" t="s">
        <v>82</v>
      </c>
      <c r="E28" s="78" t="s">
        <v>82</v>
      </c>
      <c r="F28" s="78" t="s">
        <v>82</v>
      </c>
      <c r="G28" s="27"/>
      <c r="I28" t="s">
        <v>20</v>
      </c>
      <c r="J28" s="15">
        <f>J6/D20</f>
        <v>0.33333333333333343</v>
      </c>
      <c r="K28" s="15">
        <f>K6/E20</f>
        <v>0.26984126984126983</v>
      </c>
      <c r="L28" s="15">
        <f>L6/F20</f>
        <v>0.22900763358778628</v>
      </c>
    </row>
    <row r="29" spans="1:12" x14ac:dyDescent="0.3">
      <c r="I29" t="s">
        <v>21</v>
      </c>
      <c r="J29" s="15">
        <f>J7/D21</f>
        <v>0.46919431279620849</v>
      </c>
      <c r="K29" s="15">
        <f>K7/E21</f>
        <v>0.55072463768115931</v>
      </c>
      <c r="L29" s="15">
        <f>L7/F21</f>
        <v>0.43421052631578949</v>
      </c>
    </row>
    <row r="30" spans="1:12" x14ac:dyDescent="0.3">
      <c r="I30" t="s">
        <v>22</v>
      </c>
      <c r="J30" s="15">
        <f>J8/D22</f>
        <v>0.27015250544662311</v>
      </c>
      <c r="K30" s="15">
        <f>K8/E22</f>
        <v>0.23353293413173651</v>
      </c>
      <c r="L30" s="15">
        <f>L8/F22</f>
        <v>0.39050131926121373</v>
      </c>
    </row>
    <row r="31" spans="1:12" x14ac:dyDescent="0.3">
      <c r="I31" t="s">
        <v>23</v>
      </c>
      <c r="J31" s="15">
        <f>J9/D23</f>
        <v>0.19373219373219375</v>
      </c>
      <c r="K31" s="15">
        <f>K9/E23</f>
        <v>0.18283582089552236</v>
      </c>
      <c r="L31" s="15">
        <f>L9/F23</f>
        <v>0.20647773279352225</v>
      </c>
    </row>
    <row r="32" spans="1:12" x14ac:dyDescent="0.3">
      <c r="A32" s="93"/>
      <c r="B32" s="93"/>
      <c r="C32" s="93"/>
      <c r="D32" s="93"/>
      <c r="E32" s="93"/>
      <c r="F32" s="93"/>
      <c r="G32" s="93"/>
      <c r="H32" s="93"/>
    </row>
    <row r="33" spans="1:12" x14ac:dyDescent="0.3">
      <c r="A33" s="93"/>
      <c r="B33" s="93"/>
      <c r="C33" s="93"/>
      <c r="D33" s="93"/>
      <c r="E33" s="93"/>
      <c r="F33" s="93"/>
      <c r="G33" s="93"/>
      <c r="H33" s="93"/>
      <c r="I33" s="70" t="s">
        <v>94</v>
      </c>
      <c r="J33" s="70"/>
      <c r="K33" s="70"/>
      <c r="L33" s="70"/>
    </row>
    <row r="34" spans="1:12" x14ac:dyDescent="0.3">
      <c r="A34" s="93"/>
      <c r="B34" s="93"/>
      <c r="C34" s="93"/>
      <c r="D34" s="93"/>
      <c r="E34" s="93"/>
      <c r="F34" s="93"/>
      <c r="G34" s="93"/>
      <c r="H34" s="93"/>
      <c r="I34" s="75"/>
      <c r="J34" s="94" t="s">
        <v>26</v>
      </c>
      <c r="K34" s="94" t="s">
        <v>29</v>
      </c>
      <c r="L34" s="94" t="s">
        <v>32</v>
      </c>
    </row>
    <row r="35" spans="1:12" x14ac:dyDescent="0.3">
      <c r="A35" s="93"/>
      <c r="B35" s="93"/>
      <c r="C35" s="93"/>
      <c r="D35" s="93"/>
      <c r="E35" s="93"/>
      <c r="F35" s="93"/>
      <c r="G35" s="93"/>
      <c r="H35" s="93"/>
      <c r="I35" t="s">
        <v>20</v>
      </c>
      <c r="J35" s="15">
        <f>D6/J6</f>
        <v>0.34615384615384609</v>
      </c>
      <c r="K35" s="15">
        <f>E6/K6</f>
        <v>0.3529411764705882</v>
      </c>
      <c r="L35" s="15">
        <f>F6/L6</f>
        <v>0.83333333333333326</v>
      </c>
    </row>
    <row r="36" spans="1:12" x14ac:dyDescent="0.3">
      <c r="A36" s="93"/>
      <c r="B36" s="93"/>
      <c r="C36" s="93"/>
      <c r="D36" s="93"/>
      <c r="E36" s="93"/>
      <c r="F36" s="93"/>
      <c r="G36" s="93"/>
      <c r="H36" s="93"/>
      <c r="I36" t="s">
        <v>21</v>
      </c>
      <c r="J36" s="15">
        <f>D7/J7</f>
        <v>0.36363636363636365</v>
      </c>
      <c r="K36" s="15">
        <f>E7/K7</f>
        <v>0.36842105263157893</v>
      </c>
      <c r="L36" s="15">
        <f>F7/L7</f>
        <v>0.3636363636363637</v>
      </c>
    </row>
    <row r="37" spans="1:12" x14ac:dyDescent="0.3">
      <c r="A37" s="93"/>
      <c r="B37" s="93"/>
      <c r="C37" s="93"/>
      <c r="D37" s="93"/>
      <c r="E37" s="93"/>
      <c r="F37" s="93"/>
      <c r="G37" s="93"/>
      <c r="H37" s="93"/>
      <c r="I37" t="s">
        <v>22</v>
      </c>
      <c r="J37" s="15">
        <f>D8/J8</f>
        <v>0.50806451612903225</v>
      </c>
      <c r="K37" s="15">
        <f>E8/K8</f>
        <v>0.38461538461538458</v>
      </c>
      <c r="L37" s="15">
        <f>F8/L8</f>
        <v>0.34459459459459463</v>
      </c>
    </row>
    <row r="38" spans="1:12" x14ac:dyDescent="0.3">
      <c r="A38" s="93"/>
      <c r="B38" s="93"/>
      <c r="C38" s="93"/>
      <c r="D38" s="93"/>
      <c r="E38" s="93"/>
      <c r="F38" s="93"/>
      <c r="G38" s="93"/>
      <c r="H38" s="93"/>
      <c r="I38" t="s">
        <v>23</v>
      </c>
      <c r="J38" s="15">
        <f>D9/J9</f>
        <v>0.55147058823529416</v>
      </c>
      <c r="K38" s="15">
        <f>E9/K9</f>
        <v>0.44897959183673469</v>
      </c>
      <c r="L38" s="15">
        <f>F9/L9</f>
        <v>0.41176470588235298</v>
      </c>
    </row>
    <row r="39" spans="1:12" x14ac:dyDescent="0.3">
      <c r="I39" s="93"/>
      <c r="J39" s="93"/>
      <c r="K39" s="93"/>
    </row>
    <row r="41" spans="1:12" x14ac:dyDescent="0.3">
      <c r="F41" t="s">
        <v>81</v>
      </c>
      <c r="I41" t="s">
        <v>80</v>
      </c>
    </row>
    <row r="42" spans="1:12" x14ac:dyDescent="0.3">
      <c r="A42" s="75" t="s">
        <v>12</v>
      </c>
      <c r="B42" s="75" t="s">
        <v>79</v>
      </c>
      <c r="C42" s="75" t="s">
        <v>78</v>
      </c>
      <c r="D42" s="75" t="s">
        <v>77</v>
      </c>
      <c r="E42" s="75" t="s">
        <v>76</v>
      </c>
      <c r="F42" s="75" t="s">
        <v>75</v>
      </c>
      <c r="G42" s="75" t="s">
        <v>74</v>
      </c>
      <c r="H42" s="75"/>
      <c r="I42" s="75" t="s">
        <v>75</v>
      </c>
      <c r="J42" s="75" t="s">
        <v>74</v>
      </c>
    </row>
    <row r="43" spans="1:12" x14ac:dyDescent="0.3">
      <c r="A43" t="s">
        <v>2</v>
      </c>
      <c r="B43">
        <v>3.0000000000000001E-3</v>
      </c>
      <c r="C43">
        <v>2E-3</v>
      </c>
      <c r="D43">
        <v>5.0000000000000001E-3</v>
      </c>
      <c r="E43">
        <v>8.5000000000000006E-2</v>
      </c>
      <c r="F43">
        <v>0.34499999999999997</v>
      </c>
      <c r="G43">
        <v>55.9</v>
      </c>
      <c r="I43">
        <v>0.23200000000000001</v>
      </c>
      <c r="J43">
        <v>32.700000000000003</v>
      </c>
    </row>
    <row r="44" spans="1:12" x14ac:dyDescent="0.3">
      <c r="A44" t="s">
        <v>3</v>
      </c>
      <c r="B44">
        <v>1.2E-2</v>
      </c>
      <c r="C44">
        <v>1.3999999999999999E-2</v>
      </c>
      <c r="D44">
        <v>1.2000000000000002E-2</v>
      </c>
      <c r="E44">
        <v>8.5000000000000006E-2</v>
      </c>
      <c r="F44">
        <v>0.34499999999999997</v>
      </c>
      <c r="G44">
        <v>55.9</v>
      </c>
      <c r="I44">
        <v>0.23200000000000001</v>
      </c>
      <c r="J44">
        <v>32.700000000000003</v>
      </c>
    </row>
    <row r="45" spans="1:12" x14ac:dyDescent="0.3">
      <c r="A45" t="s">
        <v>4</v>
      </c>
      <c r="B45">
        <v>2.1000000000000001E-2</v>
      </c>
      <c r="C45">
        <v>1.4999999999999999E-2</v>
      </c>
      <c r="D45">
        <v>1.7000000000000001E-2</v>
      </c>
      <c r="E45">
        <v>8.5000000000000006E-2</v>
      </c>
      <c r="F45">
        <v>0.34499999999999997</v>
      </c>
      <c r="G45">
        <v>55.9</v>
      </c>
      <c r="I45">
        <v>0.23200000000000001</v>
      </c>
      <c r="J45">
        <v>32.700000000000003</v>
      </c>
    </row>
    <row r="46" spans="1:12" x14ac:dyDescent="0.3">
      <c r="A46" t="s">
        <v>5</v>
      </c>
      <c r="B46">
        <v>2.5000000000000005E-2</v>
      </c>
      <c r="C46">
        <v>2.1999999999999999E-2</v>
      </c>
      <c r="D46">
        <v>2.1000000000000001E-2</v>
      </c>
      <c r="E46">
        <v>8.5000000000000006E-2</v>
      </c>
      <c r="F46">
        <v>0.34499999999999997</v>
      </c>
      <c r="G46">
        <v>55.9</v>
      </c>
      <c r="I46">
        <v>0.23200000000000001</v>
      </c>
      <c r="J46">
        <v>32.700000000000003</v>
      </c>
    </row>
    <row r="49" spans="3:12" x14ac:dyDescent="0.3">
      <c r="C49" s="75" t="s">
        <v>73</v>
      </c>
      <c r="D49" s="75" t="s">
        <v>26</v>
      </c>
      <c r="E49" s="75" t="s">
        <v>29</v>
      </c>
      <c r="F49" s="75" t="s">
        <v>32</v>
      </c>
      <c r="I49" s="75" t="s">
        <v>72</v>
      </c>
      <c r="J49" s="75" t="s">
        <v>26</v>
      </c>
      <c r="K49" s="75" t="s">
        <v>29</v>
      </c>
      <c r="L49" s="75" t="s">
        <v>32</v>
      </c>
    </row>
    <row r="50" spans="3:12" x14ac:dyDescent="0.3">
      <c r="C50" t="s">
        <v>2</v>
      </c>
      <c r="D50">
        <f>B43*E43*F43/G43</f>
        <v>1.5737924865831842E-6</v>
      </c>
      <c r="E50">
        <f>C43*E43*F43/G43</f>
        <v>1.0491949910554563E-6</v>
      </c>
      <c r="F50">
        <f>D43*E43*F43/G43</f>
        <v>2.6229874776386403E-6</v>
      </c>
      <c r="I50" t="s">
        <v>2</v>
      </c>
      <c r="J50">
        <f>B43*E43*I43/J43</f>
        <v>1.8091743119266056E-6</v>
      </c>
      <c r="K50">
        <f>C43*E43*I43/J43</f>
        <v>1.2061162079510702E-6</v>
      </c>
      <c r="L50">
        <f>D43*E43*I43/J43</f>
        <v>3.0152905198776758E-6</v>
      </c>
    </row>
    <row r="51" spans="3:12" x14ac:dyDescent="0.3">
      <c r="C51" t="s">
        <v>3</v>
      </c>
      <c r="D51">
        <f>B44*E44*F44/G44</f>
        <v>6.2951699463327369E-6</v>
      </c>
      <c r="E51">
        <f>C44*E44*F44/G44</f>
        <v>7.3443649373881924E-6</v>
      </c>
      <c r="F51">
        <f>D44*E44*F44/G44</f>
        <v>6.2951699463327386E-6</v>
      </c>
      <c r="I51" t="s">
        <v>3</v>
      </c>
      <c r="J51">
        <f>B44*E44*I44/J44</f>
        <v>7.2366972477064225E-6</v>
      </c>
      <c r="K51">
        <f>C44*E44*I44/J44</f>
        <v>8.4428134556574916E-6</v>
      </c>
      <c r="L51">
        <f>D44*E44*I44/J44</f>
        <v>7.2366972477064242E-6</v>
      </c>
    </row>
    <row r="52" spans="3:12" x14ac:dyDescent="0.3">
      <c r="C52" t="s">
        <v>4</v>
      </c>
      <c r="D52">
        <f>B45*E45*F45/G45</f>
        <v>1.1016547406082291E-5</v>
      </c>
      <c r="E52">
        <f>C45*E45*F45/G45</f>
        <v>7.8689624329159218E-6</v>
      </c>
      <c r="F52">
        <f>D45*E45*F45/G45</f>
        <v>8.9181574239713772E-6</v>
      </c>
      <c r="I52" t="s">
        <v>4</v>
      </c>
      <c r="J52">
        <f>B45*E45*I45/J45</f>
        <v>1.266422018348624E-5</v>
      </c>
      <c r="K52">
        <f>C45*E45*I45/J45</f>
        <v>9.0458715596330283E-6</v>
      </c>
      <c r="L52">
        <f>D45*E45*I45/J45</f>
        <v>1.0251987767584098E-5</v>
      </c>
    </row>
    <row r="53" spans="3:12" x14ac:dyDescent="0.3">
      <c r="C53" t="s">
        <v>5</v>
      </c>
      <c r="D53" s="77">
        <f>B46*E46*F46/G46</f>
        <v>1.3114937388193206E-5</v>
      </c>
      <c r="E53">
        <f>C46*E46*F46/G46</f>
        <v>1.1541144901610017E-5</v>
      </c>
      <c r="F53">
        <f>D46*E46*F46/G46</f>
        <v>1.1016547406082291E-5</v>
      </c>
      <c r="I53" t="s">
        <v>5</v>
      </c>
      <c r="J53">
        <f>B46*E46*I46/J46</f>
        <v>1.5076452599388383E-5</v>
      </c>
      <c r="K53">
        <f>C46*E46*I46/J46</f>
        <v>1.3267278287461773E-5</v>
      </c>
      <c r="L53">
        <f>D46*E46*I46/J46</f>
        <v>1.266422018348624E-5</v>
      </c>
    </row>
    <row r="56" spans="3:12" ht="31.8" x14ac:dyDescent="0.3">
      <c r="C56" s="90" t="s">
        <v>71</v>
      </c>
      <c r="D56" s="75" t="s">
        <v>26</v>
      </c>
      <c r="E56" s="75" t="s">
        <v>29</v>
      </c>
      <c r="F56" s="75" t="s">
        <v>32</v>
      </c>
      <c r="I56" s="91" t="s">
        <v>70</v>
      </c>
      <c r="J56" s="75" t="s">
        <v>26</v>
      </c>
      <c r="K56" s="75" t="s">
        <v>29</v>
      </c>
      <c r="L56" s="75" t="s">
        <v>32</v>
      </c>
    </row>
    <row r="57" spans="3:12" x14ac:dyDescent="0.3">
      <c r="C57" t="s">
        <v>2</v>
      </c>
      <c r="D57" s="76">
        <f>D50*1000</f>
        <v>1.5737924865831842E-3</v>
      </c>
      <c r="E57" s="76">
        <f>E50*1000</f>
        <v>1.0491949910554563E-3</v>
      </c>
      <c r="F57" s="76">
        <f>F50*1000</f>
        <v>2.6229874776386402E-3</v>
      </c>
      <c r="I57" t="s">
        <v>2</v>
      </c>
      <c r="J57" s="76">
        <f>J50*1000</f>
        <v>1.8091743119266056E-3</v>
      </c>
      <c r="K57" s="76">
        <f>K50*1000</f>
        <v>1.2061162079510701E-3</v>
      </c>
      <c r="L57" s="76">
        <f>L50*1000</f>
        <v>3.015290519877676E-3</v>
      </c>
    </row>
    <row r="58" spans="3:12" x14ac:dyDescent="0.3">
      <c r="C58" t="s">
        <v>3</v>
      </c>
      <c r="D58" s="76">
        <f>D51*1000</f>
        <v>6.2951699463327368E-3</v>
      </c>
      <c r="E58" s="76">
        <f>E51*1000</f>
        <v>7.3443649373881922E-3</v>
      </c>
      <c r="F58" s="76">
        <f>F51*1000</f>
        <v>6.2951699463327385E-3</v>
      </c>
      <c r="I58" t="s">
        <v>3</v>
      </c>
      <c r="J58" s="76">
        <f>J51*1000</f>
        <v>7.2366972477064225E-3</v>
      </c>
      <c r="K58" s="76">
        <f>K51*1000</f>
        <v>8.4428134556574913E-3</v>
      </c>
      <c r="L58" s="76">
        <f>L51*1000</f>
        <v>7.2366972477064242E-3</v>
      </c>
    </row>
    <row r="59" spans="3:12" x14ac:dyDescent="0.3">
      <c r="C59" t="s">
        <v>4</v>
      </c>
      <c r="D59" s="76">
        <f>D52*1000</f>
        <v>1.1016547406082291E-2</v>
      </c>
      <c r="E59" s="76">
        <f>E52*1000</f>
        <v>7.868962432915922E-3</v>
      </c>
      <c r="F59" s="76">
        <f>F52*1000</f>
        <v>8.9181574239713766E-3</v>
      </c>
      <c r="I59" t="s">
        <v>4</v>
      </c>
      <c r="J59" s="76">
        <f>J52*1000</f>
        <v>1.266422018348624E-2</v>
      </c>
      <c r="K59" s="76">
        <f>K52*1000</f>
        <v>9.0458715596330279E-3</v>
      </c>
      <c r="L59" s="76">
        <f>L52*1000</f>
        <v>1.0251987767584098E-2</v>
      </c>
    </row>
    <row r="60" spans="3:12" x14ac:dyDescent="0.3">
      <c r="C60" t="s">
        <v>5</v>
      </c>
      <c r="D60" s="76">
        <f>D53*1000</f>
        <v>1.3114937388193205E-2</v>
      </c>
      <c r="E60" s="76">
        <f>E53*1000</f>
        <v>1.1541144901610017E-2</v>
      </c>
      <c r="F60" s="76">
        <f>F53*1000</f>
        <v>1.1016547406082291E-2</v>
      </c>
      <c r="I60" t="s">
        <v>5</v>
      </c>
      <c r="J60" s="76">
        <f>J53*1000</f>
        <v>1.5076452599388383E-2</v>
      </c>
      <c r="K60" s="76">
        <f>K53*1000</f>
        <v>1.3267278287461774E-2</v>
      </c>
      <c r="L60" s="76">
        <f>L53*1000</f>
        <v>1.266422018348624E-2</v>
      </c>
    </row>
  </sheetData>
  <mergeCells count="9">
    <mergeCell ref="I33:L33"/>
    <mergeCell ref="P5:R5"/>
    <mergeCell ref="T5:V5"/>
    <mergeCell ref="I18:L18"/>
    <mergeCell ref="C4:G4"/>
    <mergeCell ref="I4:M4"/>
    <mergeCell ref="C3:M3"/>
    <mergeCell ref="C18:G18"/>
    <mergeCell ref="I26:L2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Hydroponics</vt:lpstr>
      <vt:lpstr>Hdr-plant Cd</vt:lpstr>
      <vt:lpstr>Hyd factors</vt:lpstr>
      <vt:lpstr>Soil</vt:lpstr>
      <vt:lpstr>Soil-plant Cd</vt:lpstr>
      <vt:lpstr>Soil factors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Kotresh  Devishetty Jayadevappa</dc:creator>
  <cp:lastModifiedBy>Kotresh  Devishetty Jayadevappa</cp:lastModifiedBy>
  <dcterms:created xsi:type="dcterms:W3CDTF">2025-05-26T08:41:34Z</dcterms:created>
  <dcterms:modified xsi:type="dcterms:W3CDTF">2025-05-26T09:37:25Z</dcterms:modified>
</cp:coreProperties>
</file>