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.uws.edu.au\dfshare\HomesK-W$\30034148\My Documents\Metadata Coordinator role\ReDBox\Researchers\MARKS_Andrew\"/>
    </mc:Choice>
  </mc:AlternateContent>
  <bookViews>
    <workbookView xWindow="-105" yWindow="-105" windowWidth="19425" windowHeight="10425"/>
  </bookViews>
  <sheets>
    <sheet name="Raw_data_DFAT" sheetId="1" r:id="rId1"/>
    <sheet name="Raw_data_and_calculations_1" sheetId="2" r:id="rId2"/>
    <sheet name="Raw_data_and_calculations_2" sheetId="3" r:id="rId3"/>
    <sheet name="Raw_data_and_calculations_3" sheetId="4" r:id="rId4"/>
    <sheet name="Raw_data_and_calculations_4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76" i="5" l="1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H271" i="5" l="1"/>
  <c r="I271" i="5" s="1"/>
  <c r="H266" i="5"/>
  <c r="I266" i="5" s="1"/>
  <c r="H261" i="5"/>
  <c r="I261" i="5" s="1"/>
  <c r="H256" i="5"/>
  <c r="I256" i="5" s="1"/>
  <c r="H251" i="5"/>
  <c r="I251" i="5" s="1"/>
  <c r="H246" i="5"/>
  <c r="I246" i="5" s="1"/>
  <c r="H241" i="5"/>
  <c r="I241" i="5" s="1"/>
  <c r="H236" i="5"/>
  <c r="I236" i="5" s="1"/>
  <c r="H231" i="5"/>
  <c r="I231" i="5" s="1"/>
  <c r="H226" i="5"/>
  <c r="I226" i="5" s="1"/>
  <c r="H221" i="5"/>
  <c r="I221" i="5" s="1"/>
  <c r="H216" i="5"/>
  <c r="I216" i="5" s="1"/>
  <c r="H211" i="5"/>
  <c r="I211" i="5" s="1"/>
  <c r="H206" i="5"/>
  <c r="I206" i="5" s="1"/>
  <c r="H201" i="5"/>
  <c r="I201" i="5" s="1"/>
  <c r="H196" i="5"/>
  <c r="I196" i="5" s="1"/>
  <c r="H191" i="5"/>
  <c r="I191" i="5" s="1"/>
  <c r="H186" i="5"/>
  <c r="I186" i="5" s="1"/>
  <c r="H181" i="5"/>
  <c r="I181" i="5" s="1"/>
  <c r="H176" i="5"/>
  <c r="I176" i="5" s="1"/>
  <c r="H171" i="5"/>
  <c r="I171" i="5" s="1"/>
  <c r="H166" i="5"/>
  <c r="I166" i="5" s="1"/>
  <c r="H161" i="5"/>
  <c r="I161" i="5" s="1"/>
  <c r="H156" i="5"/>
  <c r="I156" i="5" s="1"/>
  <c r="H151" i="5"/>
  <c r="I151" i="5" s="1"/>
  <c r="H146" i="5"/>
  <c r="I146" i="5" s="1"/>
  <c r="H276" i="5"/>
  <c r="I276" i="5" s="1"/>
  <c r="H286" i="5"/>
  <c r="I286" i="5" s="1"/>
  <c r="H281" i="5"/>
  <c r="I281" i="5" s="1"/>
  <c r="F271" i="5" l="1"/>
  <c r="G271" i="5" s="1"/>
  <c r="F266" i="5"/>
  <c r="G266" i="5" s="1"/>
  <c r="F261" i="5"/>
  <c r="G261" i="5" s="1"/>
  <c r="F256" i="5"/>
  <c r="G256" i="5" s="1"/>
  <c r="F251" i="5"/>
  <c r="G251" i="5" s="1"/>
  <c r="F246" i="5"/>
  <c r="G246" i="5" s="1"/>
  <c r="F241" i="5"/>
  <c r="G241" i="5" s="1"/>
  <c r="F236" i="5"/>
  <c r="G236" i="5" s="1"/>
  <c r="F231" i="5"/>
  <c r="G231" i="5" s="1"/>
  <c r="F226" i="5"/>
  <c r="G226" i="5" s="1"/>
  <c r="F221" i="5"/>
  <c r="G221" i="5" s="1"/>
  <c r="F216" i="5"/>
  <c r="G216" i="5" s="1"/>
  <c r="F211" i="5"/>
  <c r="G211" i="5" s="1"/>
  <c r="F206" i="5"/>
  <c r="G206" i="5" s="1"/>
  <c r="F201" i="5"/>
  <c r="G201" i="5" s="1"/>
  <c r="F196" i="5"/>
  <c r="G196" i="5" s="1"/>
  <c r="F191" i="5"/>
  <c r="G191" i="5" s="1"/>
  <c r="F186" i="5"/>
  <c r="G186" i="5" s="1"/>
  <c r="F181" i="5"/>
  <c r="G181" i="5" s="1"/>
  <c r="F176" i="5"/>
  <c r="G176" i="5" s="1"/>
  <c r="F171" i="5"/>
  <c r="G171" i="5" s="1"/>
  <c r="F166" i="5"/>
  <c r="G166" i="5" s="1"/>
  <c r="F161" i="5"/>
  <c r="G161" i="5" s="1"/>
  <c r="F156" i="5"/>
  <c r="G156" i="5" s="1"/>
  <c r="F151" i="5"/>
  <c r="G151" i="5" s="1"/>
  <c r="F146" i="5"/>
  <c r="G146" i="5" s="1"/>
  <c r="F276" i="5"/>
  <c r="G276" i="5" s="1"/>
  <c r="F286" i="5"/>
  <c r="G286" i="5" s="1"/>
  <c r="F281" i="5"/>
  <c r="G281" i="5" s="1"/>
  <c r="C285" i="5" l="1"/>
  <c r="D285" i="5" s="1"/>
  <c r="C281" i="5"/>
  <c r="D281" i="5" s="1"/>
  <c r="C276" i="5"/>
  <c r="D276" i="5" s="1"/>
  <c r="C271" i="5"/>
  <c r="D271" i="5" s="1"/>
  <c r="C266" i="5"/>
  <c r="D266" i="5" s="1"/>
  <c r="C261" i="5"/>
  <c r="D261" i="5" s="1"/>
  <c r="C256" i="5"/>
  <c r="D256" i="5" s="1"/>
  <c r="C251" i="5"/>
  <c r="D251" i="5" s="1"/>
  <c r="C246" i="5"/>
  <c r="D246" i="5" s="1"/>
  <c r="C241" i="5"/>
  <c r="D241" i="5" s="1"/>
  <c r="C236" i="5"/>
  <c r="D236" i="5" s="1"/>
  <c r="C231" i="5"/>
  <c r="D231" i="5" s="1"/>
  <c r="C226" i="5"/>
  <c r="D226" i="5" s="1"/>
  <c r="C221" i="5"/>
  <c r="D221" i="5" s="1"/>
  <c r="C216" i="5"/>
  <c r="D216" i="5" s="1"/>
  <c r="C211" i="5"/>
  <c r="D211" i="5" s="1"/>
  <c r="C206" i="5"/>
  <c r="D206" i="5" s="1"/>
  <c r="C201" i="5"/>
  <c r="D201" i="5" s="1"/>
  <c r="C196" i="5"/>
  <c r="D196" i="5" s="1"/>
  <c r="C191" i="5"/>
  <c r="D191" i="5" s="1"/>
  <c r="C186" i="5"/>
  <c r="D186" i="5" s="1"/>
  <c r="C181" i="5"/>
  <c r="D181" i="5" s="1"/>
  <c r="C176" i="5"/>
  <c r="D176" i="5" s="1"/>
  <c r="C171" i="5"/>
  <c r="D171" i="5" s="1"/>
  <c r="C166" i="5"/>
  <c r="D166" i="5" s="1"/>
  <c r="C161" i="5"/>
  <c r="D161" i="5" s="1"/>
  <c r="C156" i="5"/>
  <c r="D156" i="5" s="1"/>
  <c r="C151" i="5"/>
  <c r="D151" i="5" s="1"/>
  <c r="C146" i="5"/>
  <c r="D146" i="5" s="1"/>
  <c r="N35" i="1" l="1"/>
  <c r="O35" i="1"/>
  <c r="N34" i="1"/>
  <c r="O34" i="1"/>
  <c r="S33" i="1" l="1"/>
  <c r="S86" i="3"/>
  <c r="S88" i="3" s="1"/>
  <c r="O94" i="3"/>
  <c r="N94" i="3"/>
  <c r="M94" i="3"/>
  <c r="L94" i="3"/>
  <c r="K94" i="3"/>
  <c r="P94" i="3"/>
  <c r="R31" i="1"/>
  <c r="S32" i="1" s="1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96" i="3" l="1"/>
  <c r="O96" i="3"/>
  <c r="K96" i="3"/>
  <c r="N96" i="3"/>
  <c r="K98" i="3"/>
  <c r="O98" i="3"/>
  <c r="L98" i="3"/>
  <c r="L96" i="3"/>
  <c r="M98" i="3"/>
  <c r="N98" i="3"/>
  <c r="G94" i="3"/>
  <c r="G98" i="3" s="1"/>
  <c r="H94" i="3"/>
  <c r="F94" i="3"/>
  <c r="F98" i="3" s="1"/>
  <c r="E94" i="3"/>
  <c r="E98" i="3" s="1"/>
  <c r="D94" i="3"/>
  <c r="D98" i="3" s="1"/>
  <c r="C94" i="3"/>
  <c r="C96" i="3" s="1"/>
  <c r="F96" i="3" l="1"/>
  <c r="C98" i="3"/>
  <c r="H98" i="3"/>
  <c r="D96" i="3"/>
  <c r="G96" i="3"/>
  <c r="E96" i="3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S9" i="1" l="1"/>
  <c r="S21" i="1"/>
  <c r="S29" i="1"/>
  <c r="S13" i="1"/>
  <c r="S17" i="1"/>
  <c r="S25" i="1"/>
  <c r="S10" i="1"/>
  <c r="S14" i="1"/>
  <c r="S18" i="1"/>
  <c r="S22" i="1"/>
  <c r="S26" i="1"/>
  <c r="S30" i="1"/>
  <c r="S31" i="1"/>
  <c r="S11" i="1"/>
  <c r="S19" i="1"/>
  <c r="S23" i="1"/>
  <c r="S27" i="1"/>
  <c r="S15" i="1"/>
  <c r="S8" i="1"/>
  <c r="S12" i="1"/>
  <c r="S16" i="1"/>
  <c r="S20" i="1"/>
  <c r="S24" i="1"/>
  <c r="S28" i="1"/>
  <c r="S34" i="1" l="1"/>
  <c r="S37" i="1" s="1"/>
</calcChain>
</file>

<file path=xl/sharedStrings.xml><?xml version="1.0" encoding="utf-8"?>
<sst xmlns="http://schemas.openxmlformats.org/spreadsheetml/2006/main" count="824" uniqueCount="113">
  <si>
    <t>YEAR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</si>
  <si>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</si>
  <si>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</si>
  <si>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</si>
  <si>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</si>
  <si>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</si>
  <si>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</si>
  <si>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</si>
  <si>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</si>
  <si>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</si>
  <si>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</si>
  <si>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</si>
  <si>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</si>
  <si>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</si>
  <si>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</si>
  <si>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</si>
  <si>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</si>
  <si>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</si>
  <si>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</si>
  <si>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</si>
  <si>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</si>
  <si>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</si>
  <si>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</si>
  <si>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</si>
  <si>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</si>
  <si>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</si>
  <si>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$M</t>
  </si>
  <si>
    <t>Source: dfat.org</t>
  </si>
  <si>
    <t>Primary</t>
  </si>
  <si>
    <t>Manuf.</t>
  </si>
  <si>
    <t>Other</t>
  </si>
  <si>
    <t>Total</t>
  </si>
  <si>
    <t>Exports</t>
  </si>
  <si>
    <t>%  of Total</t>
  </si>
  <si>
    <t>Unprocessed</t>
  </si>
  <si>
    <t>Processed</t>
  </si>
  <si>
    <t>STM</t>
  </si>
  <si>
    <t>ETM</t>
  </si>
  <si>
    <t xml:space="preserve">Primary </t>
  </si>
  <si>
    <t>Products</t>
  </si>
  <si>
    <t>% Total</t>
  </si>
  <si>
    <t xml:space="preserve">% </t>
  </si>
  <si>
    <t>Excports</t>
  </si>
  <si>
    <t xml:space="preserve">Australian </t>
  </si>
  <si>
    <t>Unproces.</t>
  </si>
  <si>
    <t>Year</t>
  </si>
  <si>
    <t xml:space="preserve">Exports </t>
  </si>
  <si>
    <t>to China</t>
  </si>
  <si>
    <t>1988/89</t>
  </si>
  <si>
    <t>(fob)</t>
  </si>
  <si>
    <t>Aust.</t>
  </si>
  <si>
    <t>Asut</t>
  </si>
  <si>
    <t>to Japan</t>
  </si>
  <si>
    <t>to India</t>
  </si>
  <si>
    <t>to U.S.</t>
  </si>
  <si>
    <t>to S Korea</t>
  </si>
  <si>
    <t>f.o.b.</t>
  </si>
  <si>
    <t>Source: dfat.gov.au</t>
  </si>
  <si>
    <t>2014/15</t>
  </si>
  <si>
    <t>2015/16</t>
  </si>
  <si>
    <t>%</t>
  </si>
  <si>
    <t xml:space="preserve">Export </t>
  </si>
  <si>
    <t>price</t>
  </si>
  <si>
    <t>deflator</t>
  </si>
  <si>
    <t>Sept. 15</t>
  </si>
  <si>
    <t>Dec. 15</t>
  </si>
  <si>
    <t>March. 16</t>
  </si>
  <si>
    <t>Jun. 16</t>
  </si>
  <si>
    <t>Av.</t>
  </si>
  <si>
    <t>export</t>
  </si>
  <si>
    <t>dfefl.</t>
  </si>
  <si>
    <t>2017/18</t>
  </si>
  <si>
    <t>2016/17</t>
  </si>
  <si>
    <t>Imports</t>
  </si>
  <si>
    <t>from China</t>
  </si>
  <si>
    <t>Other Good</t>
  </si>
  <si>
    <t>as % total</t>
  </si>
  <si>
    <t>as a %</t>
  </si>
  <si>
    <t>total</t>
  </si>
  <si>
    <t>manuf.</t>
  </si>
  <si>
    <t>imports</t>
  </si>
  <si>
    <t>Australian</t>
  </si>
  <si>
    <t>Export</t>
  </si>
  <si>
    <t>Import</t>
  </si>
  <si>
    <t>Price</t>
  </si>
  <si>
    <t>Deflator</t>
  </si>
  <si>
    <t>Souece: for Export and import Price Deflator is ABS Cat. No. 5302.0</t>
  </si>
  <si>
    <t>Ierms</t>
  </si>
  <si>
    <t xml:space="preserve">of </t>
  </si>
  <si>
    <t>Trade</t>
  </si>
  <si>
    <t>Index</t>
  </si>
  <si>
    <t>Non</t>
  </si>
  <si>
    <t>Rural</t>
  </si>
  <si>
    <t>GDP</t>
  </si>
  <si>
    <t xml:space="preserve">Nominal </t>
  </si>
  <si>
    <t>at</t>
  </si>
  <si>
    <t xml:space="preserve">2016/17 </t>
  </si>
  <si>
    <t>Prices</t>
  </si>
  <si>
    <t>Real</t>
  </si>
  <si>
    <t>Product</t>
  </si>
  <si>
    <t>in Aust</t>
  </si>
  <si>
    <t>2016/17 Pr.</t>
  </si>
  <si>
    <t>(2016/17) Pr.</t>
  </si>
  <si>
    <t>BOT</t>
  </si>
  <si>
    <t>All goods</t>
  </si>
  <si>
    <t>Goods</t>
  </si>
  <si>
    <t>ROW</t>
  </si>
  <si>
    <t xml:space="preserve">All </t>
  </si>
  <si>
    <t>Between</t>
  </si>
  <si>
    <t>Aust &amp; Ch</t>
  </si>
  <si>
    <t>Source: dfat.gov.au &amp; ABS Cat. No. 5302.0 Balance of Payments and International Investment Position</t>
  </si>
  <si>
    <t>Merchandise trade data by the Department of Foreign Affairs and Trade (DFAT) is consistent with Australian Bureau of Statistics (ABS) Cat. No. 5368.8 and unpublished data from the ABS.</t>
  </si>
  <si>
    <t>The DFAT makes a number of adjustments to published ABS official merchandise trade data to produce the most accurate dataset possible on Australia's merchandise trade on a calender and finacial year basis. These adjustments include using ABS trade data that is released after a time lag, unpublished ABS data, DFAT estimates and the correction of a number of small errors in the ABS monthly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</si>
</sst>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0;\-0;0;@"/>
    <numFmt numFmtId="166" formatCode="mmm\-yyyy"/>
    <numFmt numFmtId="167" formatCode="0.000;\-0.000;0.000;@"/>
    <numFmt numFmtId="168" formatCode="0.0;\-0.0;0.0;@"/>
    <numFmt numFmtId="169" formatCode="0.0_ ;\-0.0\ "/>
    <numFmt numFmtId="170" formatCode="0.0000"/>
    <numFmt numFmtId="171" formatCode="0.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9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3" fillId="0" borderId="0" xfId="0" applyNumberFormat="1" applyFont="1" applyAlignment="1"/>
    <xf numFmtId="166" fontId="3" fillId="0" borderId="0" xfId="0" applyNumberFormat="1" applyFont="1" applyAlignment="1">
      <alignment horizontal="left"/>
    </xf>
    <xf numFmtId="165" fontId="0" fillId="0" borderId="0" xfId="0" applyNumberFormat="1"/>
    <xf numFmtId="165" fontId="4" fillId="0" borderId="0" xfId="0" applyNumberFormat="1" applyFont="1"/>
    <xf numFmtId="165" fontId="5" fillId="0" borderId="0" xfId="0" applyNumberFormat="1" applyFont="1" applyAlignment="1"/>
    <xf numFmtId="1" fontId="0" fillId="0" borderId="0" xfId="0" applyNumberFormat="1"/>
    <xf numFmtId="165" fontId="3" fillId="0" borderId="0" xfId="1" applyNumberFormat="1" applyFont="1" applyAlignment="1"/>
    <xf numFmtId="165" fontId="3" fillId="0" borderId="0" xfId="2" applyNumberFormat="1" applyFont="1" applyAlignment="1"/>
    <xf numFmtId="165" fontId="3" fillId="0" borderId="0" xfId="3" applyNumberFormat="1" applyFont="1" applyAlignment="1"/>
    <xf numFmtId="165" fontId="3" fillId="0" borderId="0" xfId="4" applyNumberFormat="1" applyFont="1" applyAlignment="1"/>
    <xf numFmtId="165" fontId="3" fillId="0" borderId="0" xfId="5" applyNumberFormat="1" applyFont="1" applyAlignment="1"/>
    <xf numFmtId="167" fontId="0" fillId="0" borderId="0" xfId="0" applyNumberFormat="1"/>
    <xf numFmtId="165" fontId="7" fillId="0" borderId="0" xfId="1" applyNumberFormat="1" applyFont="1" applyAlignment="1"/>
    <xf numFmtId="165" fontId="7" fillId="0" borderId="0" xfId="5" applyNumberFormat="1" applyFont="1" applyAlignment="1"/>
    <xf numFmtId="17" fontId="0" fillId="0" borderId="0" xfId="0" applyNumberFormat="1"/>
    <xf numFmtId="165" fontId="8" fillId="0" borderId="0" xfId="0" applyNumberFormat="1" applyFont="1" applyAlignment="1"/>
    <xf numFmtId="168" fontId="8" fillId="0" borderId="0" xfId="0" applyNumberFormat="1" applyFont="1" applyAlignment="1"/>
    <xf numFmtId="166" fontId="8" fillId="0" borderId="0" xfId="0" applyNumberFormat="1" applyFont="1" applyAlignment="1">
      <alignment horizontal="left"/>
    </xf>
    <xf numFmtId="0" fontId="0" fillId="0" borderId="0" xfId="0"/>
    <xf numFmtId="168" fontId="8" fillId="0" borderId="0" xfId="0" applyNumberFormat="1" applyFont="1" applyAlignment="1"/>
    <xf numFmtId="168" fontId="0" fillId="0" borderId="0" xfId="0" applyNumberFormat="1"/>
    <xf numFmtId="169" fontId="0" fillId="0" borderId="0" xfId="0" applyNumberFormat="1"/>
    <xf numFmtId="165" fontId="0" fillId="0" borderId="0" xfId="0" applyNumberFormat="1" applyFont="1" applyAlignment="1"/>
    <xf numFmtId="170" fontId="0" fillId="0" borderId="0" xfId="0" applyNumberFormat="1"/>
    <xf numFmtId="171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abSelected="1" workbookViewId="0">
      <pane xSplit="20085" topLeftCell="U1" activePane="topRight"/>
      <selection activeCell="A39" sqref="A39"/>
      <selection pane="topRight" activeCell="X26" sqref="X26"/>
    </sheetView>
  </sheetViews>
  <sheetFormatPr defaultRowHeight="15" x14ac:dyDescent="0.25"/>
  <cols>
    <col min="6" max="6" width="9.5703125" bestFit="1" customWidth="1"/>
  </cols>
  <sheetData>
    <row r="1" spans="1:24" x14ac:dyDescent="0.25">
      <c r="B1" t="s">
        <v>28</v>
      </c>
      <c r="C1" t="s">
        <v>29</v>
      </c>
      <c r="D1" t="s">
        <v>30</v>
      </c>
      <c r="E1" t="s">
        <v>31</v>
      </c>
      <c r="J1" t="s">
        <v>34</v>
      </c>
      <c r="L1" t="s">
        <v>35</v>
      </c>
      <c r="M1" s="3" t="s">
        <v>31</v>
      </c>
      <c r="N1" s="2" t="s">
        <v>35</v>
      </c>
      <c r="O1" s="2" t="s">
        <v>34</v>
      </c>
      <c r="R1" s="2" t="s">
        <v>31</v>
      </c>
    </row>
    <row r="2" spans="1:24" x14ac:dyDescent="0.25">
      <c r="B2" t="s">
        <v>32</v>
      </c>
      <c r="C2" t="s">
        <v>32</v>
      </c>
      <c r="D2" t="s">
        <v>32</v>
      </c>
      <c r="E2" t="s">
        <v>32</v>
      </c>
      <c r="F2" t="s">
        <v>28</v>
      </c>
      <c r="G2" t="s">
        <v>29</v>
      </c>
      <c r="H2" t="s">
        <v>30</v>
      </c>
      <c r="J2" t="s">
        <v>28</v>
      </c>
      <c r="L2" t="s">
        <v>28</v>
      </c>
      <c r="M2" s="3" t="s">
        <v>28</v>
      </c>
      <c r="N2" s="2" t="s">
        <v>38</v>
      </c>
      <c r="O2" s="2" t="s">
        <v>38</v>
      </c>
      <c r="P2" t="s">
        <v>36</v>
      </c>
      <c r="Q2" t="s">
        <v>37</v>
      </c>
      <c r="R2" s="2" t="s">
        <v>29</v>
      </c>
    </row>
    <row r="3" spans="1:24" x14ac:dyDescent="0.25">
      <c r="B3" s="2" t="s">
        <v>47</v>
      </c>
      <c r="C3" s="2" t="s">
        <v>47</v>
      </c>
      <c r="D3" s="2" t="s">
        <v>47</v>
      </c>
      <c r="E3" s="2" t="s">
        <v>47</v>
      </c>
      <c r="F3" t="s">
        <v>32</v>
      </c>
      <c r="G3" t="s">
        <v>32</v>
      </c>
      <c r="H3" t="s">
        <v>32</v>
      </c>
      <c r="J3" t="s">
        <v>32</v>
      </c>
      <c r="L3" t="s">
        <v>32</v>
      </c>
      <c r="M3" t="s">
        <v>32</v>
      </c>
      <c r="N3" s="2" t="s">
        <v>39</v>
      </c>
      <c r="O3" s="2" t="s">
        <v>39</v>
      </c>
      <c r="P3" t="s">
        <v>32</v>
      </c>
      <c r="Q3" t="s">
        <v>32</v>
      </c>
      <c r="R3" t="s">
        <v>32</v>
      </c>
    </row>
    <row r="4" spans="1:24" x14ac:dyDescent="0.25">
      <c r="B4" t="s">
        <v>26</v>
      </c>
      <c r="C4" t="s">
        <v>26</v>
      </c>
      <c r="D4" t="s">
        <v>26</v>
      </c>
      <c r="E4" t="s">
        <v>26</v>
      </c>
      <c r="F4" t="s">
        <v>33</v>
      </c>
      <c r="G4" t="s">
        <v>33</v>
      </c>
      <c r="H4" t="s">
        <v>33</v>
      </c>
      <c r="J4" s="2" t="s">
        <v>47</v>
      </c>
      <c r="K4" s="2"/>
      <c r="L4" s="2" t="s">
        <v>47</v>
      </c>
      <c r="M4" s="2" t="s">
        <v>47</v>
      </c>
      <c r="N4" s="2" t="s">
        <v>40</v>
      </c>
      <c r="O4" s="2" t="s">
        <v>40</v>
      </c>
      <c r="P4" s="2" t="s">
        <v>47</v>
      </c>
      <c r="Q4" s="2" t="s">
        <v>47</v>
      </c>
      <c r="R4" s="2" t="s">
        <v>47</v>
      </c>
    </row>
    <row r="5" spans="1:24" x14ac:dyDescent="0.25">
      <c r="A5" t="s">
        <v>0</v>
      </c>
      <c r="J5" t="s">
        <v>26</v>
      </c>
      <c r="L5" t="s">
        <v>26</v>
      </c>
      <c r="M5" t="s">
        <v>26</v>
      </c>
      <c r="N5" s="2" t="s">
        <v>38</v>
      </c>
      <c r="O5" s="2" t="s">
        <v>38</v>
      </c>
      <c r="P5" t="s">
        <v>26</v>
      </c>
      <c r="Q5" t="s">
        <v>26</v>
      </c>
      <c r="R5" t="s">
        <v>26</v>
      </c>
    </row>
    <row r="6" spans="1:24" x14ac:dyDescent="0.25">
      <c r="W6" s="2"/>
      <c r="X6" s="2"/>
    </row>
    <row r="7" spans="1:24" x14ac:dyDescent="0.25">
      <c r="A7" t="s">
        <v>1</v>
      </c>
      <c r="B7" s="1">
        <v>685.30000000000007</v>
      </c>
      <c r="C7">
        <v>174.1</v>
      </c>
      <c r="D7">
        <v>311.8</v>
      </c>
      <c r="E7">
        <v>1171.2</v>
      </c>
      <c r="F7" s="1">
        <v>58.512636612021865</v>
      </c>
      <c r="G7" s="1">
        <v>14.8650956284153</v>
      </c>
      <c r="H7" s="1">
        <v>26.622267759562838</v>
      </c>
      <c r="J7" s="1">
        <v>658.1</v>
      </c>
      <c r="L7" s="1">
        <v>27.2</v>
      </c>
      <c r="M7" s="1">
        <v>685.30000000000007</v>
      </c>
      <c r="N7" s="1">
        <f>+L7/M7*(100)</f>
        <v>3.9690646432219459</v>
      </c>
      <c r="O7" s="1">
        <f>+J7/M7*(100)</f>
        <v>96.030935356778045</v>
      </c>
      <c r="P7">
        <v>88.5</v>
      </c>
      <c r="Q7">
        <v>81.7</v>
      </c>
      <c r="R7">
        <f>+P7+Q7</f>
        <v>170.2</v>
      </c>
      <c r="W7" s="1"/>
      <c r="X7" s="1"/>
    </row>
    <row r="8" spans="1:24" x14ac:dyDescent="0.25">
      <c r="A8" t="s">
        <v>2</v>
      </c>
      <c r="B8" s="1">
        <v>789.9</v>
      </c>
      <c r="C8">
        <v>187.1</v>
      </c>
      <c r="D8">
        <v>370.2</v>
      </c>
      <c r="E8">
        <v>1347.2</v>
      </c>
      <c r="F8" s="1">
        <v>58.632719714964367</v>
      </c>
      <c r="G8" s="1">
        <v>13.888064133016625</v>
      </c>
      <c r="H8" s="1">
        <v>27.479216152018999</v>
      </c>
      <c r="J8" s="1">
        <v>770</v>
      </c>
      <c r="L8" s="1">
        <v>19.899999999999999</v>
      </c>
      <c r="M8" s="1">
        <v>789.9</v>
      </c>
      <c r="N8" s="1">
        <f t="shared" ref="N8:N35" si="0">+L8/M8*(100)</f>
        <v>2.5193062412963667</v>
      </c>
      <c r="O8" s="1">
        <f t="shared" ref="O8:O35" si="1">+J8/M8*(100)</f>
        <v>97.480693758703637</v>
      </c>
      <c r="P8">
        <v>86.9</v>
      </c>
      <c r="Q8">
        <v>117.3</v>
      </c>
      <c r="R8">
        <f t="shared" ref="R8:R31" si="2">+P8+Q8</f>
        <v>204.2</v>
      </c>
      <c r="S8" s="1">
        <f>+R8/R7*(100)-100</f>
        <v>19.976498237367807</v>
      </c>
      <c r="W8" s="1"/>
      <c r="X8" s="1"/>
    </row>
    <row r="9" spans="1:24" x14ac:dyDescent="0.25">
      <c r="A9" t="s">
        <v>3</v>
      </c>
      <c r="B9" s="1">
        <v>989.6</v>
      </c>
      <c r="C9">
        <v>216.4</v>
      </c>
      <c r="D9">
        <v>261.10000000000002</v>
      </c>
      <c r="E9">
        <v>1467.1</v>
      </c>
      <c r="F9" s="1">
        <v>67.452798036943634</v>
      </c>
      <c r="G9" s="1">
        <v>14.750187444618637</v>
      </c>
      <c r="H9" s="1">
        <v>17.797014518437738</v>
      </c>
      <c r="J9" s="1">
        <v>976</v>
      </c>
      <c r="L9" s="1">
        <v>13.6</v>
      </c>
      <c r="M9" s="1">
        <v>989.6</v>
      </c>
      <c r="N9" s="1">
        <f t="shared" si="0"/>
        <v>1.3742926434923202</v>
      </c>
      <c r="O9" s="1">
        <f t="shared" si="1"/>
        <v>98.625707356507675</v>
      </c>
      <c r="P9">
        <v>151.4</v>
      </c>
      <c r="Q9">
        <v>187.8</v>
      </c>
      <c r="R9">
        <f t="shared" si="2"/>
        <v>339.20000000000005</v>
      </c>
      <c r="S9" s="1">
        <f t="shared" ref="S9:S33" si="3">+R9/R8*(100)-100</f>
        <v>66.111655239960839</v>
      </c>
      <c r="W9" s="1"/>
      <c r="X9" s="1"/>
    </row>
    <row r="10" spans="1:24" x14ac:dyDescent="0.25">
      <c r="A10" t="s">
        <v>4</v>
      </c>
      <c r="B10" s="1">
        <v>1383.1</v>
      </c>
      <c r="C10">
        <v>484</v>
      </c>
      <c r="D10">
        <v>400.7</v>
      </c>
      <c r="E10">
        <v>2267.7999999999997</v>
      </c>
      <c r="F10" s="1">
        <v>60.988623335391132</v>
      </c>
      <c r="G10" s="1">
        <v>21.342270041449865</v>
      </c>
      <c r="H10" s="1">
        <v>17.66910662315901</v>
      </c>
      <c r="J10" s="1">
        <v>1342</v>
      </c>
      <c r="L10" s="1">
        <v>41.1</v>
      </c>
      <c r="M10" s="1">
        <v>1383.1</v>
      </c>
      <c r="N10" s="1">
        <f t="shared" si="0"/>
        <v>2.9715855686501342</v>
      </c>
      <c r="O10" s="1">
        <f t="shared" si="1"/>
        <v>97.028414431349873</v>
      </c>
      <c r="P10">
        <v>136.5</v>
      </c>
      <c r="Q10">
        <v>423.6</v>
      </c>
      <c r="R10">
        <f t="shared" si="2"/>
        <v>560.1</v>
      </c>
      <c r="S10" s="1">
        <f t="shared" si="3"/>
        <v>65.123820754716974</v>
      </c>
      <c r="W10" s="1"/>
      <c r="X10" s="1"/>
    </row>
    <row r="11" spans="1:24" x14ac:dyDescent="0.25">
      <c r="A11" t="s">
        <v>5</v>
      </c>
      <c r="B11" s="1">
        <v>1237.7</v>
      </c>
      <c r="C11">
        <v>570.6</v>
      </c>
      <c r="D11">
        <v>782.4</v>
      </c>
      <c r="E11">
        <v>2590.7000000000003</v>
      </c>
      <c r="F11" s="1">
        <v>47.774732697726478</v>
      </c>
      <c r="G11" s="1">
        <v>22.024935345659472</v>
      </c>
      <c r="H11" s="1">
        <v>30.20033195661404</v>
      </c>
      <c r="J11" s="1">
        <v>1171</v>
      </c>
      <c r="L11" s="1">
        <v>66.7</v>
      </c>
      <c r="M11" s="1">
        <v>1237.7</v>
      </c>
      <c r="N11" s="1">
        <f t="shared" si="0"/>
        <v>5.3890280358729905</v>
      </c>
      <c r="O11" s="1">
        <f t="shared" si="1"/>
        <v>94.610971964127017</v>
      </c>
      <c r="P11">
        <v>115.7</v>
      </c>
      <c r="Q11">
        <v>363.8</v>
      </c>
      <c r="R11">
        <f t="shared" si="2"/>
        <v>479.5</v>
      </c>
      <c r="S11" s="1">
        <f t="shared" si="3"/>
        <v>-14.390287448669881</v>
      </c>
      <c r="W11" s="1"/>
      <c r="X11" s="1"/>
    </row>
    <row r="12" spans="1:24" x14ac:dyDescent="0.25">
      <c r="A12" t="s">
        <v>6</v>
      </c>
      <c r="B12" s="1">
        <v>1558.1</v>
      </c>
      <c r="C12">
        <v>528.9</v>
      </c>
      <c r="D12">
        <v>876.8</v>
      </c>
      <c r="E12">
        <v>2963.8</v>
      </c>
      <c r="F12" s="1">
        <v>52.571023685808747</v>
      </c>
      <c r="G12" s="1">
        <v>17.845333693231659</v>
      </c>
      <c r="H12" s="1">
        <v>29.583642620959576</v>
      </c>
      <c r="J12" s="1">
        <v>1421</v>
      </c>
      <c r="L12" s="1">
        <v>137.1</v>
      </c>
      <c r="M12" s="1">
        <v>1558.1</v>
      </c>
      <c r="N12" s="1">
        <f t="shared" si="0"/>
        <v>8.7991784866183167</v>
      </c>
      <c r="O12" s="1">
        <f t="shared" si="1"/>
        <v>91.200821513381698</v>
      </c>
      <c r="P12">
        <v>244.5</v>
      </c>
      <c r="Q12">
        <v>476.1</v>
      </c>
      <c r="R12">
        <f t="shared" si="2"/>
        <v>720.6</v>
      </c>
      <c r="S12" s="1">
        <f t="shared" si="3"/>
        <v>50.281543274244001</v>
      </c>
      <c r="W12" s="1"/>
      <c r="X12" s="1"/>
    </row>
    <row r="13" spans="1:24" x14ac:dyDescent="0.25">
      <c r="A13" t="s">
        <v>7</v>
      </c>
      <c r="B13" s="1">
        <v>1760.6</v>
      </c>
      <c r="C13">
        <v>710.7</v>
      </c>
      <c r="D13">
        <v>1310.9</v>
      </c>
      <c r="E13">
        <v>3782.2000000000003</v>
      </c>
      <c r="F13" s="1">
        <v>46.549627201099888</v>
      </c>
      <c r="G13" s="1">
        <v>18.790650943895088</v>
      </c>
      <c r="H13" s="1">
        <v>34.659721855005024</v>
      </c>
      <c r="J13" s="1">
        <v>1505</v>
      </c>
      <c r="L13" s="1">
        <v>255.6</v>
      </c>
      <c r="M13" s="1">
        <v>1760.6</v>
      </c>
      <c r="N13" s="1">
        <f t="shared" si="0"/>
        <v>14.517778030216972</v>
      </c>
      <c r="O13" s="1">
        <f t="shared" si="1"/>
        <v>85.482221969783041</v>
      </c>
      <c r="P13">
        <v>237.3</v>
      </c>
      <c r="Q13">
        <v>361.7</v>
      </c>
      <c r="R13">
        <f t="shared" si="2"/>
        <v>599</v>
      </c>
      <c r="S13" s="1">
        <f t="shared" si="3"/>
        <v>-16.874826533444349</v>
      </c>
      <c r="W13" s="1"/>
      <c r="X13" s="1"/>
    </row>
    <row r="14" spans="1:24" x14ac:dyDescent="0.25">
      <c r="A14" t="s">
        <v>8</v>
      </c>
      <c r="B14" s="1">
        <v>2229.9</v>
      </c>
      <c r="C14">
        <v>597.1</v>
      </c>
      <c r="D14">
        <v>757.1</v>
      </c>
      <c r="E14">
        <v>3584.1</v>
      </c>
      <c r="F14" s="1">
        <v>62.216456014062118</v>
      </c>
      <c r="G14" s="1">
        <v>16.659691414860077</v>
      </c>
      <c r="H14" s="1">
        <v>21.123852571077816</v>
      </c>
      <c r="J14" s="1">
        <v>1837</v>
      </c>
      <c r="L14" s="1">
        <v>392.9</v>
      </c>
      <c r="M14" s="1">
        <v>2229.9</v>
      </c>
      <c r="N14" s="1">
        <f t="shared" si="0"/>
        <v>17.619624198394547</v>
      </c>
      <c r="O14" s="1">
        <f t="shared" si="1"/>
        <v>82.380375801605453</v>
      </c>
      <c r="P14">
        <v>303.2</v>
      </c>
      <c r="Q14">
        <v>374.9</v>
      </c>
      <c r="R14">
        <f t="shared" si="2"/>
        <v>678.09999999999991</v>
      </c>
      <c r="S14" s="1">
        <f t="shared" si="3"/>
        <v>13.205342237061757</v>
      </c>
      <c r="W14" s="1"/>
      <c r="X14" s="1"/>
    </row>
    <row r="15" spans="1:24" x14ac:dyDescent="0.25">
      <c r="A15" t="s">
        <v>9</v>
      </c>
      <c r="B15" s="1">
        <v>2693.9</v>
      </c>
      <c r="C15">
        <v>745.5</v>
      </c>
      <c r="D15">
        <v>432.1</v>
      </c>
      <c r="E15">
        <v>3871.5</v>
      </c>
      <c r="F15" s="1">
        <v>69.582849024925736</v>
      </c>
      <c r="G15" s="1">
        <v>19.256102285935683</v>
      </c>
      <c r="H15" s="1">
        <v>11.161048689138578</v>
      </c>
      <c r="J15" s="1">
        <v>2409</v>
      </c>
      <c r="L15" s="1">
        <v>284.89999999999998</v>
      </c>
      <c r="M15" s="1">
        <v>2693.9</v>
      </c>
      <c r="N15" s="1">
        <f t="shared" si="0"/>
        <v>10.575745202123315</v>
      </c>
      <c r="O15" s="1">
        <f t="shared" si="1"/>
        <v>89.424254797876685</v>
      </c>
      <c r="P15">
        <v>292.3</v>
      </c>
      <c r="Q15">
        <v>445.2</v>
      </c>
      <c r="R15">
        <f t="shared" si="2"/>
        <v>737.5</v>
      </c>
      <c r="S15" s="1">
        <f t="shared" si="3"/>
        <v>8.7597699454357922</v>
      </c>
      <c r="W15" s="1"/>
      <c r="X15" s="1"/>
    </row>
    <row r="16" spans="1:24" x14ac:dyDescent="0.25">
      <c r="A16" t="s">
        <v>10</v>
      </c>
      <c r="B16" s="1">
        <v>2566.5</v>
      </c>
      <c r="C16">
        <v>760.7</v>
      </c>
      <c r="D16">
        <v>620.5</v>
      </c>
      <c r="E16">
        <v>3947.7</v>
      </c>
      <c r="F16" s="1">
        <v>65.012538946728483</v>
      </c>
      <c r="G16" s="1">
        <v>19.269448033031892</v>
      </c>
      <c r="H16" s="1">
        <v>15.718013020239635</v>
      </c>
      <c r="J16" s="1">
        <v>2295</v>
      </c>
      <c r="L16" s="1">
        <v>271.5</v>
      </c>
      <c r="M16" s="1">
        <v>2566.5</v>
      </c>
      <c r="N16" s="1">
        <f t="shared" si="0"/>
        <v>10.578609000584454</v>
      </c>
      <c r="O16" s="1">
        <f t="shared" si="1"/>
        <v>89.42139099941555</v>
      </c>
      <c r="P16">
        <v>248.4</v>
      </c>
      <c r="Q16">
        <v>531.29999999999995</v>
      </c>
      <c r="R16">
        <f t="shared" si="2"/>
        <v>779.69999999999993</v>
      </c>
      <c r="S16" s="1">
        <f t="shared" si="3"/>
        <v>5.7220338983050851</v>
      </c>
      <c r="W16" s="1"/>
      <c r="X16" s="1"/>
    </row>
    <row r="17" spans="1:24" x14ac:dyDescent="0.25">
      <c r="A17" t="s">
        <v>11</v>
      </c>
      <c r="B17" s="1">
        <v>3556.1</v>
      </c>
      <c r="C17">
        <v>853.1</v>
      </c>
      <c r="D17">
        <v>556.70000000000005</v>
      </c>
      <c r="E17">
        <v>4965.8999999999996</v>
      </c>
      <c r="F17" s="1">
        <v>71.610382810769451</v>
      </c>
      <c r="G17" s="1">
        <v>17.179161884049218</v>
      </c>
      <c r="H17" s="1">
        <v>11.210455305181338</v>
      </c>
      <c r="J17" s="1">
        <v>3209</v>
      </c>
      <c r="L17" s="1">
        <v>347.1</v>
      </c>
      <c r="M17" s="1">
        <v>3556.1</v>
      </c>
      <c r="N17" s="1">
        <f t="shared" si="0"/>
        <v>9.7606928939006234</v>
      </c>
      <c r="O17" s="1">
        <f t="shared" si="1"/>
        <v>90.239307106099375</v>
      </c>
      <c r="P17">
        <v>386.6</v>
      </c>
      <c r="Q17">
        <v>642.9</v>
      </c>
      <c r="R17">
        <f t="shared" si="2"/>
        <v>1029.5</v>
      </c>
      <c r="S17" s="1">
        <f t="shared" si="3"/>
        <v>32.037963319225355</v>
      </c>
      <c r="W17" s="1"/>
      <c r="X17" s="1"/>
    </row>
    <row r="18" spans="1:24" x14ac:dyDescent="0.25">
      <c r="A18" t="s">
        <v>12</v>
      </c>
      <c r="B18" s="1">
        <v>4465.3</v>
      </c>
      <c r="C18">
        <v>1203.7</v>
      </c>
      <c r="D18">
        <v>1172.0999999999999</v>
      </c>
      <c r="E18">
        <v>6841.1</v>
      </c>
      <c r="F18" s="1">
        <v>65.271666837204549</v>
      </c>
      <c r="G18" s="1">
        <v>17.595123591235328</v>
      </c>
      <c r="H18" s="1">
        <v>17.133209571560126</v>
      </c>
      <c r="J18" s="1">
        <v>4037</v>
      </c>
      <c r="L18" s="1">
        <v>428.3</v>
      </c>
      <c r="M18" s="1">
        <v>4465.3</v>
      </c>
      <c r="N18" s="1">
        <f t="shared" si="0"/>
        <v>9.5917407565001245</v>
      </c>
      <c r="O18" s="1">
        <f t="shared" si="1"/>
        <v>90.408259243499884</v>
      </c>
      <c r="P18">
        <v>549.5</v>
      </c>
      <c r="Q18">
        <v>778.1</v>
      </c>
      <c r="R18">
        <f t="shared" si="2"/>
        <v>1327.6</v>
      </c>
      <c r="S18" s="1">
        <f t="shared" si="3"/>
        <v>28.955803788246726</v>
      </c>
      <c r="W18" s="1"/>
      <c r="X18" s="1"/>
    </row>
    <row r="19" spans="1:24" x14ac:dyDescent="0.25">
      <c r="A19" t="s">
        <v>13</v>
      </c>
      <c r="B19" s="1">
        <v>4923.5</v>
      </c>
      <c r="C19">
        <v>1438.5</v>
      </c>
      <c r="D19">
        <v>1454.7</v>
      </c>
      <c r="E19">
        <v>7816.7</v>
      </c>
      <c r="F19" s="1">
        <v>62.986938222011844</v>
      </c>
      <c r="G19" s="1">
        <v>18.402906597413232</v>
      </c>
      <c r="H19" s="1">
        <v>18.610155180574925</v>
      </c>
      <c r="J19" s="1">
        <v>4388</v>
      </c>
      <c r="L19" s="1">
        <v>535.5</v>
      </c>
      <c r="M19" s="1">
        <v>4923.5</v>
      </c>
      <c r="N19" s="1">
        <f t="shared" si="0"/>
        <v>10.876409058596527</v>
      </c>
      <c r="O19" s="1">
        <f t="shared" si="1"/>
        <v>89.123590941403478</v>
      </c>
      <c r="P19">
        <v>675.7</v>
      </c>
      <c r="Q19">
        <v>907.6</v>
      </c>
      <c r="R19">
        <f t="shared" si="2"/>
        <v>1583.3000000000002</v>
      </c>
      <c r="S19" s="1">
        <f t="shared" si="3"/>
        <v>19.260319373305236</v>
      </c>
      <c r="W19" s="1"/>
      <c r="X19" s="1"/>
    </row>
    <row r="20" spans="1:24" x14ac:dyDescent="0.25">
      <c r="A20" t="s">
        <v>14</v>
      </c>
      <c r="B20" s="1">
        <v>5295.7</v>
      </c>
      <c r="C20">
        <v>1723.6</v>
      </c>
      <c r="D20">
        <v>1783.8</v>
      </c>
      <c r="E20">
        <v>8803.0999999999985</v>
      </c>
      <c r="F20" s="1">
        <v>60.157217343890224</v>
      </c>
      <c r="G20" s="1">
        <v>19.579466324363011</v>
      </c>
      <c r="H20" s="1">
        <v>20.263316331746775</v>
      </c>
      <c r="J20" s="1">
        <v>4830</v>
      </c>
      <c r="L20" s="1">
        <v>465.7</v>
      </c>
      <c r="M20" s="1">
        <v>5295.7</v>
      </c>
      <c r="N20" s="1">
        <f t="shared" si="0"/>
        <v>8.7939271484411883</v>
      </c>
      <c r="O20" s="1">
        <f t="shared" si="1"/>
        <v>91.206072851558815</v>
      </c>
      <c r="P20">
        <v>746.6</v>
      </c>
      <c r="Q20">
        <v>1048.5999999999999</v>
      </c>
      <c r="R20">
        <f t="shared" si="2"/>
        <v>1795.1999999999998</v>
      </c>
      <c r="S20" s="1">
        <f t="shared" si="3"/>
        <v>13.383439651361059</v>
      </c>
      <c r="W20" s="1"/>
      <c r="X20" s="1"/>
    </row>
    <row r="21" spans="1:24" x14ac:dyDescent="0.25">
      <c r="A21" t="s">
        <v>15</v>
      </c>
      <c r="B21" s="1">
        <v>6065.3</v>
      </c>
      <c r="C21">
        <v>1771.3</v>
      </c>
      <c r="D21">
        <v>2098.6</v>
      </c>
      <c r="E21">
        <v>9935.2000000000007</v>
      </c>
      <c r="F21" s="1">
        <v>61.04859489491907</v>
      </c>
      <c r="G21" s="1">
        <v>17.828528867058537</v>
      </c>
      <c r="H21" s="1">
        <v>21.122876238022386</v>
      </c>
      <c r="J21" s="1">
        <v>5472</v>
      </c>
      <c r="L21" s="1">
        <v>593.29999999999995</v>
      </c>
      <c r="M21" s="1">
        <v>6065.3</v>
      </c>
      <c r="N21" s="1">
        <f t="shared" si="0"/>
        <v>9.7818739386345257</v>
      </c>
      <c r="O21" s="1">
        <f t="shared" si="1"/>
        <v>90.218126061365467</v>
      </c>
      <c r="P21">
        <v>608.5</v>
      </c>
      <c r="Q21">
        <v>1110</v>
      </c>
      <c r="R21">
        <f t="shared" si="2"/>
        <v>1718.5</v>
      </c>
      <c r="S21" s="1">
        <f t="shared" si="3"/>
        <v>-4.2725044563279795</v>
      </c>
      <c r="W21" s="1"/>
      <c r="X21" s="1"/>
    </row>
    <row r="22" spans="1:24" x14ac:dyDescent="0.25">
      <c r="A22" t="s">
        <v>16</v>
      </c>
      <c r="B22" s="1">
        <v>8658.1</v>
      </c>
      <c r="C22">
        <v>1689.9</v>
      </c>
      <c r="D22">
        <v>2653.6</v>
      </c>
      <c r="E22">
        <v>13001.6</v>
      </c>
      <c r="F22" s="1">
        <v>66.59257322175732</v>
      </c>
      <c r="G22" s="1">
        <v>12.99763106079252</v>
      </c>
      <c r="H22" s="1">
        <v>20.409795717450159</v>
      </c>
      <c r="J22" s="1">
        <v>8062</v>
      </c>
      <c r="L22" s="1">
        <v>596.1</v>
      </c>
      <c r="M22" s="1">
        <v>8658.1</v>
      </c>
      <c r="N22" s="1">
        <f t="shared" si="0"/>
        <v>6.8848823644910544</v>
      </c>
      <c r="O22" s="1">
        <f t="shared" si="1"/>
        <v>93.115117635508938</v>
      </c>
      <c r="P22">
        <v>588.70000000000005</v>
      </c>
      <c r="Q22">
        <v>1429.4</v>
      </c>
      <c r="R22">
        <f t="shared" si="2"/>
        <v>2018.1000000000001</v>
      </c>
      <c r="S22" s="1">
        <f t="shared" si="3"/>
        <v>17.433808553971502</v>
      </c>
      <c r="W22" s="1"/>
      <c r="X22" s="1"/>
    </row>
    <row r="23" spans="1:24" x14ac:dyDescent="0.25">
      <c r="A23" t="s">
        <v>17</v>
      </c>
      <c r="B23" s="1">
        <v>13131.4</v>
      </c>
      <c r="C23">
        <v>2320.6999999999998</v>
      </c>
      <c r="D23">
        <v>2687.2</v>
      </c>
      <c r="E23">
        <v>18139.3</v>
      </c>
      <c r="F23" s="1">
        <v>72.391988665494253</v>
      </c>
      <c r="G23" s="1">
        <v>12.793768226998836</v>
      </c>
      <c r="H23" s="1">
        <v>14.814243107506906</v>
      </c>
      <c r="J23" s="1">
        <v>12527</v>
      </c>
      <c r="L23" s="1">
        <v>604.4</v>
      </c>
      <c r="M23" s="1">
        <v>13131.4</v>
      </c>
      <c r="N23" s="1">
        <f t="shared" si="0"/>
        <v>4.6027080128546842</v>
      </c>
      <c r="O23" s="1">
        <f t="shared" si="1"/>
        <v>95.397291987145323</v>
      </c>
      <c r="P23">
        <v>751.8</v>
      </c>
      <c r="Q23">
        <v>1713.7</v>
      </c>
      <c r="R23">
        <f t="shared" si="2"/>
        <v>2465.5</v>
      </c>
      <c r="S23" s="1">
        <f t="shared" si="3"/>
        <v>22.169367226599277</v>
      </c>
      <c r="W23" s="1"/>
      <c r="X23" s="1"/>
    </row>
    <row r="24" spans="1:24" x14ac:dyDescent="0.25">
      <c r="A24" t="s">
        <v>18</v>
      </c>
      <c r="B24" s="1">
        <v>15347.4</v>
      </c>
      <c r="C24">
        <v>2807.6</v>
      </c>
      <c r="D24">
        <v>4651</v>
      </c>
      <c r="E24">
        <v>22806</v>
      </c>
      <c r="F24" s="1">
        <v>67.295448566166797</v>
      </c>
      <c r="G24" s="1">
        <v>12.310795404718055</v>
      </c>
      <c r="H24" s="1">
        <v>20.393756029115146</v>
      </c>
      <c r="J24">
        <v>14715</v>
      </c>
      <c r="L24" s="1">
        <v>632.4</v>
      </c>
      <c r="M24" s="1">
        <v>15347.4</v>
      </c>
      <c r="N24" s="1">
        <f t="shared" si="0"/>
        <v>4.1205676531529765</v>
      </c>
      <c r="O24" s="1">
        <f t="shared" si="1"/>
        <v>95.879432346847025</v>
      </c>
      <c r="P24">
        <v>758.7</v>
      </c>
      <c r="Q24">
        <v>1972</v>
      </c>
      <c r="R24">
        <f t="shared" si="2"/>
        <v>2730.7</v>
      </c>
      <c r="S24" s="1">
        <f t="shared" si="3"/>
        <v>10.75643885621578</v>
      </c>
      <c r="W24" s="1"/>
      <c r="X24" s="1"/>
    </row>
    <row r="25" spans="1:24" x14ac:dyDescent="0.25">
      <c r="A25" t="s">
        <v>19</v>
      </c>
      <c r="B25" s="1">
        <v>21081.599999999999</v>
      </c>
      <c r="C25">
        <v>2281.6</v>
      </c>
      <c r="D25">
        <v>3671.2</v>
      </c>
      <c r="E25">
        <v>27034.399999999998</v>
      </c>
      <c r="F25" s="1">
        <v>77.980646879531264</v>
      </c>
      <c r="G25" s="1">
        <v>8.4396176722989971</v>
      </c>
      <c r="H25" s="1">
        <v>13.579735448169739</v>
      </c>
      <c r="J25" s="1">
        <v>19819</v>
      </c>
      <c r="L25" s="1">
        <v>1262.5999999999999</v>
      </c>
      <c r="M25" s="1">
        <v>21081.599999999999</v>
      </c>
      <c r="N25" s="1">
        <f t="shared" si="0"/>
        <v>5.9891089860352151</v>
      </c>
      <c r="O25" s="1">
        <f t="shared" si="1"/>
        <v>94.010891013964795</v>
      </c>
      <c r="P25">
        <v>606.5</v>
      </c>
      <c r="Q25">
        <v>1554.4</v>
      </c>
      <c r="R25">
        <f t="shared" si="2"/>
        <v>2160.9</v>
      </c>
      <c r="S25" s="1">
        <f t="shared" si="3"/>
        <v>-20.866444501409887</v>
      </c>
      <c r="W25" s="1"/>
      <c r="X25" s="1"/>
    </row>
    <row r="26" spans="1:24" x14ac:dyDescent="0.25">
      <c r="A26" t="s">
        <v>20</v>
      </c>
      <c r="B26" s="1">
        <v>32995.5</v>
      </c>
      <c r="C26">
        <v>3178.7</v>
      </c>
      <c r="D26">
        <v>3150.9</v>
      </c>
      <c r="E26">
        <v>39325.1</v>
      </c>
      <c r="F26" s="1">
        <v>83.904427452187022</v>
      </c>
      <c r="G26" s="1">
        <v>8.0831326557338699</v>
      </c>
      <c r="H26" s="1">
        <v>8.0124398920791062</v>
      </c>
      <c r="J26" s="1">
        <v>31925</v>
      </c>
      <c r="L26" s="1">
        <v>1070.5</v>
      </c>
      <c r="M26" s="1">
        <v>32995.5</v>
      </c>
      <c r="N26" s="1">
        <f t="shared" si="0"/>
        <v>3.2443818096407084</v>
      </c>
      <c r="O26" s="1">
        <f t="shared" si="1"/>
        <v>96.7556181903593</v>
      </c>
      <c r="P26">
        <v>1501.3</v>
      </c>
      <c r="Q26">
        <v>1677.4</v>
      </c>
      <c r="R26">
        <f t="shared" si="2"/>
        <v>3178.7</v>
      </c>
      <c r="S26" s="1">
        <f t="shared" si="3"/>
        <v>47.100745059928727</v>
      </c>
      <c r="W26" s="1"/>
      <c r="X26" s="1"/>
    </row>
    <row r="27" spans="1:24" x14ac:dyDescent="0.25">
      <c r="A27" t="s">
        <v>21</v>
      </c>
      <c r="B27" s="1">
        <v>39700.9</v>
      </c>
      <c r="C27">
        <v>3392.5</v>
      </c>
      <c r="D27">
        <v>3425.1</v>
      </c>
      <c r="E27">
        <v>46518.5</v>
      </c>
      <c r="F27" s="1">
        <v>85.344325375925706</v>
      </c>
      <c r="G27" s="1">
        <v>7.292797489170975</v>
      </c>
      <c r="H27" s="1">
        <v>7.3628771349033171</v>
      </c>
      <c r="J27" s="1">
        <v>38731</v>
      </c>
      <c r="L27" s="1">
        <v>969.9</v>
      </c>
      <c r="M27" s="1">
        <v>39700.9</v>
      </c>
      <c r="N27" s="1">
        <f t="shared" si="0"/>
        <v>2.4430176645869488</v>
      </c>
      <c r="O27" s="1">
        <f t="shared" si="1"/>
        <v>97.556982335413039</v>
      </c>
      <c r="P27">
        <v>1535.2</v>
      </c>
      <c r="Q27">
        <v>1857.3</v>
      </c>
      <c r="R27">
        <f t="shared" si="2"/>
        <v>3392.5</v>
      </c>
      <c r="S27" s="1">
        <f t="shared" si="3"/>
        <v>6.7260200710982616</v>
      </c>
      <c r="W27" s="1"/>
      <c r="X27" s="1"/>
    </row>
    <row r="28" spans="1:24" x14ac:dyDescent="0.25">
      <c r="A28" t="s">
        <v>22</v>
      </c>
      <c r="B28" s="1">
        <v>56991.8</v>
      </c>
      <c r="C28">
        <v>3653.1</v>
      </c>
      <c r="D28">
        <v>4210.7</v>
      </c>
      <c r="E28">
        <v>64855.6</v>
      </c>
      <c r="F28" s="1">
        <v>87.87490979961639</v>
      </c>
      <c r="G28" s="1">
        <v>5.6326670326078245</v>
      </c>
      <c r="H28" s="1">
        <v>6.4924231677757973</v>
      </c>
      <c r="J28" s="1">
        <v>55881</v>
      </c>
      <c r="L28" s="1">
        <v>1110.8</v>
      </c>
      <c r="M28" s="1">
        <v>56991.8</v>
      </c>
      <c r="N28" s="1">
        <f t="shared" si="0"/>
        <v>1.9490523198074108</v>
      </c>
      <c r="O28" s="1">
        <f t="shared" si="1"/>
        <v>98.050947680192579</v>
      </c>
      <c r="P28">
        <v>1671.9</v>
      </c>
      <c r="Q28">
        <v>1981.2</v>
      </c>
      <c r="R28">
        <f t="shared" si="2"/>
        <v>3653.1000000000004</v>
      </c>
      <c r="S28" s="1">
        <f t="shared" si="3"/>
        <v>7.6816507000736891</v>
      </c>
      <c r="W28" s="1"/>
      <c r="X28" s="1"/>
    </row>
    <row r="29" spans="1:24" x14ac:dyDescent="0.25">
      <c r="A29" t="s">
        <v>23</v>
      </c>
      <c r="B29" s="1">
        <v>65094.6</v>
      </c>
      <c r="C29">
        <v>3998.5</v>
      </c>
      <c r="D29">
        <v>4903.5</v>
      </c>
      <c r="E29">
        <v>73996.600000000006</v>
      </c>
      <c r="F29" s="1">
        <v>87.969717527562068</v>
      </c>
      <c r="G29" s="1">
        <v>5.4036266531164934</v>
      </c>
      <c r="H29" s="1">
        <v>6.626655819321428</v>
      </c>
      <c r="J29" s="1">
        <v>64043</v>
      </c>
      <c r="L29" s="1">
        <v>1051.5999999999999</v>
      </c>
      <c r="M29" s="1">
        <v>65094.6</v>
      </c>
      <c r="N29" s="1">
        <f t="shared" si="0"/>
        <v>1.6154949872954132</v>
      </c>
      <c r="O29" s="1">
        <f t="shared" si="1"/>
        <v>98.384505012704594</v>
      </c>
      <c r="P29">
        <v>1882.4</v>
      </c>
      <c r="Q29">
        <v>2116.1</v>
      </c>
      <c r="R29">
        <f t="shared" si="2"/>
        <v>3998.5</v>
      </c>
      <c r="S29" s="1">
        <f t="shared" si="3"/>
        <v>9.4549834387232607</v>
      </c>
      <c r="W29" s="1"/>
      <c r="X29" s="1"/>
    </row>
    <row r="30" spans="1:24" x14ac:dyDescent="0.25">
      <c r="A30" t="s">
        <v>24</v>
      </c>
      <c r="B30" s="1">
        <v>65013.9</v>
      </c>
      <c r="C30">
        <v>4034.6</v>
      </c>
      <c r="D30">
        <v>2966.9</v>
      </c>
      <c r="E30">
        <v>72015.399999999994</v>
      </c>
      <c r="F30" s="1">
        <v>90.277773920578113</v>
      </c>
      <c r="G30" s="1">
        <v>5.6024128172585312</v>
      </c>
      <c r="H30" s="1">
        <v>4.1198132621633707</v>
      </c>
      <c r="J30" s="1">
        <v>63475</v>
      </c>
      <c r="L30" s="1">
        <v>1538.9</v>
      </c>
      <c r="M30" s="1">
        <v>65013.9</v>
      </c>
      <c r="N30" s="1">
        <f t="shared" si="0"/>
        <v>2.3670322807891853</v>
      </c>
      <c r="O30" s="1">
        <f t="shared" si="1"/>
        <v>97.632967719210811</v>
      </c>
      <c r="P30">
        <v>1970.3</v>
      </c>
      <c r="Q30">
        <v>2064.3000000000002</v>
      </c>
      <c r="R30">
        <f t="shared" si="2"/>
        <v>4034.6000000000004</v>
      </c>
      <c r="S30" s="1">
        <f t="shared" si="3"/>
        <v>0.90283856446167476</v>
      </c>
      <c r="W30" s="1"/>
      <c r="X30" s="1"/>
    </row>
    <row r="31" spans="1:24" x14ac:dyDescent="0.25">
      <c r="A31" t="s">
        <v>25</v>
      </c>
      <c r="B31" s="1">
        <v>81954.8</v>
      </c>
      <c r="C31">
        <v>4620.1000000000004</v>
      </c>
      <c r="D31">
        <v>5362.5</v>
      </c>
      <c r="E31">
        <v>91937.400000000009</v>
      </c>
      <c r="F31" s="1">
        <v>89.141959637753516</v>
      </c>
      <c r="G31" s="1">
        <v>5.0252671926767558</v>
      </c>
      <c r="H31" s="1">
        <v>5.8327731695697285</v>
      </c>
      <c r="J31" s="1">
        <v>79652</v>
      </c>
      <c r="L31" s="1">
        <v>2302.8000000000002</v>
      </c>
      <c r="M31" s="1">
        <v>81954.8</v>
      </c>
      <c r="N31" s="1">
        <f t="shared" si="0"/>
        <v>2.8098415224001525</v>
      </c>
      <c r="O31" s="1">
        <f t="shared" si="1"/>
        <v>97.190158477599837</v>
      </c>
      <c r="P31">
        <v>2933.2</v>
      </c>
      <c r="Q31" s="1">
        <v>1686.7</v>
      </c>
      <c r="R31">
        <f t="shared" si="2"/>
        <v>4619.8999999999996</v>
      </c>
      <c r="S31" s="1">
        <f t="shared" si="3"/>
        <v>14.5070143260794</v>
      </c>
      <c r="W31" s="1"/>
      <c r="X31" s="1"/>
    </row>
    <row r="32" spans="1:24" x14ac:dyDescent="0.25">
      <c r="A32" t="s">
        <v>58</v>
      </c>
      <c r="B32" s="1">
        <v>65349</v>
      </c>
      <c r="C32">
        <v>3938.7</v>
      </c>
      <c r="D32">
        <v>5525.8</v>
      </c>
      <c r="E32">
        <v>74813.5</v>
      </c>
      <c r="F32" s="1">
        <v>87.349208364800461</v>
      </c>
      <c r="G32" s="1">
        <v>5.2646915329452568</v>
      </c>
      <c r="H32" s="1">
        <v>7.3861001022542725</v>
      </c>
      <c r="J32" s="1">
        <v>63113</v>
      </c>
      <c r="L32" s="1">
        <v>2237.6999999999998</v>
      </c>
      <c r="M32" s="1">
        <v>65349</v>
      </c>
      <c r="N32" s="1">
        <f t="shared" si="0"/>
        <v>3.4242299040536195</v>
      </c>
      <c r="O32" s="1">
        <f t="shared" si="1"/>
        <v>96.578371512953538</v>
      </c>
      <c r="P32">
        <v>2354.6999999999998</v>
      </c>
      <c r="Q32" s="1">
        <v>1584</v>
      </c>
      <c r="R32" s="1">
        <v>3938.8</v>
      </c>
      <c r="S32" s="1">
        <f t="shared" si="3"/>
        <v>-14.742743349423137</v>
      </c>
      <c r="W32" s="1"/>
      <c r="X32" s="1"/>
    </row>
    <row r="33" spans="1:24" x14ac:dyDescent="0.25">
      <c r="A33" t="s">
        <v>59</v>
      </c>
      <c r="B33" s="1">
        <v>60684.9</v>
      </c>
      <c r="C33">
        <v>5273.3</v>
      </c>
      <c r="D33">
        <v>8901.2999999999993</v>
      </c>
      <c r="E33">
        <v>74859.600000000006</v>
      </c>
      <c r="F33" s="1">
        <v>81.064953593126333</v>
      </c>
      <c r="G33" s="1">
        <v>7.0442535092359568</v>
      </c>
      <c r="H33" s="1">
        <v>11.890659314236249</v>
      </c>
      <c r="J33" s="1">
        <v>57464.9</v>
      </c>
      <c r="L33" s="1">
        <v>3220</v>
      </c>
      <c r="M33" s="1">
        <v>60684.9</v>
      </c>
      <c r="N33" s="1">
        <f t="shared" si="0"/>
        <v>5.3060975629851903</v>
      </c>
      <c r="O33" s="1">
        <f t="shared" si="1"/>
        <v>94.693902437014813</v>
      </c>
      <c r="P33">
        <v>2994.8</v>
      </c>
      <c r="Q33" s="1">
        <v>2278.5</v>
      </c>
      <c r="R33" s="1">
        <v>5273.3</v>
      </c>
      <c r="S33" s="1">
        <f t="shared" si="3"/>
        <v>33.880877424596321</v>
      </c>
      <c r="W33" s="1"/>
      <c r="X33" s="1"/>
    </row>
    <row r="34" spans="1:24" x14ac:dyDescent="0.25">
      <c r="A34" t="s">
        <v>72</v>
      </c>
      <c r="B34" s="1">
        <v>79688.3</v>
      </c>
      <c r="C34">
        <v>4732.8</v>
      </c>
      <c r="D34">
        <v>19575.7</v>
      </c>
      <c r="E34">
        <v>94996.9</v>
      </c>
      <c r="F34" s="1">
        <v>83.885158357799057</v>
      </c>
      <c r="G34" s="1">
        <v>4.9820573092385123</v>
      </c>
      <c r="H34" s="1">
        <v>20.606672428258189</v>
      </c>
      <c r="J34" s="1">
        <v>76067.399999999994</v>
      </c>
      <c r="L34" s="1">
        <v>3620.9</v>
      </c>
      <c r="M34" s="1">
        <v>79688.3</v>
      </c>
      <c r="N34" s="1">
        <f t="shared" si="0"/>
        <v>4.5438288933256201</v>
      </c>
      <c r="O34" s="1">
        <f t="shared" si="1"/>
        <v>95.456171106674375</v>
      </c>
      <c r="P34">
        <v>2116.6999999999998</v>
      </c>
      <c r="Q34" s="1">
        <v>2616.1</v>
      </c>
      <c r="R34" s="1">
        <v>4732.8</v>
      </c>
      <c r="S34" s="1">
        <f>SUM(S8:S33)</f>
        <v>422.28512765170331</v>
      </c>
    </row>
    <row r="35" spans="1:24" x14ac:dyDescent="0.25">
      <c r="A35" t="s">
        <v>71</v>
      </c>
      <c r="B35" s="1">
        <v>85288.9</v>
      </c>
      <c r="C35">
        <v>5000.5</v>
      </c>
      <c r="D35">
        <v>15307.5</v>
      </c>
      <c r="E35">
        <v>105596.9</v>
      </c>
      <c r="F35" s="1">
        <v>80.768374829185333</v>
      </c>
      <c r="G35" s="1">
        <v>4.7354609841766191</v>
      </c>
      <c r="H35" s="1">
        <v>14.496164186638055</v>
      </c>
      <c r="J35" s="1">
        <v>80140.399999999994</v>
      </c>
      <c r="L35" s="1">
        <v>5148.5</v>
      </c>
      <c r="M35" s="1">
        <v>85288.9</v>
      </c>
      <c r="N35" s="1">
        <f t="shared" si="0"/>
        <v>6.0365416836188537</v>
      </c>
      <c r="O35" s="1">
        <f t="shared" si="1"/>
        <v>93.96345831638115</v>
      </c>
      <c r="P35">
        <v>2157.8000000000002</v>
      </c>
      <c r="Q35" s="1">
        <v>2848.7</v>
      </c>
      <c r="R35" s="1">
        <v>5000.5</v>
      </c>
    </row>
    <row r="37" spans="1:24" x14ac:dyDescent="0.25">
      <c r="A37" t="s">
        <v>57</v>
      </c>
      <c r="S37">
        <f>+S34/27</f>
        <v>15.640189913026049</v>
      </c>
    </row>
    <row r="39" spans="1:24" x14ac:dyDescent="0.25">
      <c r="A39" t="s">
        <v>111</v>
      </c>
    </row>
    <row r="40" spans="1:24" x14ac:dyDescent="0.25">
      <c r="A40" t="s">
        <v>112</v>
      </c>
    </row>
    <row r="44" spans="1:24" x14ac:dyDescent="0.25">
      <c r="C44" s="2"/>
      <c r="D44" s="2"/>
      <c r="E44" s="2"/>
    </row>
    <row r="45" spans="1:24" x14ac:dyDescent="0.25">
      <c r="C45" s="1"/>
      <c r="D45" s="1"/>
      <c r="E45" s="1"/>
    </row>
    <row r="46" spans="1:24" x14ac:dyDescent="0.25">
      <c r="C46" s="1"/>
      <c r="D46" s="1"/>
      <c r="E46" s="1"/>
    </row>
    <row r="47" spans="1:24" x14ac:dyDescent="0.25">
      <c r="C47" s="1"/>
      <c r="D47" s="1"/>
      <c r="E47" s="1"/>
    </row>
    <row r="48" spans="1:24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F34" sqref="F34"/>
    </sheetView>
  </sheetViews>
  <sheetFormatPr defaultRowHeight="15" x14ac:dyDescent="0.25"/>
  <sheetData>
    <row r="1" spans="1:12" x14ac:dyDescent="0.25">
      <c r="G1" s="3" t="s">
        <v>35</v>
      </c>
      <c r="H1" s="3" t="s">
        <v>34</v>
      </c>
    </row>
    <row r="2" spans="1:12" x14ac:dyDescent="0.25">
      <c r="G2" s="3" t="s">
        <v>38</v>
      </c>
      <c r="H2" s="3" t="s">
        <v>38</v>
      </c>
      <c r="K2" t="s">
        <v>36</v>
      </c>
      <c r="L2" t="s">
        <v>37</v>
      </c>
    </row>
    <row r="3" spans="1:12" x14ac:dyDescent="0.25">
      <c r="G3" s="3" t="s">
        <v>39</v>
      </c>
      <c r="H3" s="3" t="s">
        <v>39</v>
      </c>
      <c r="K3" t="s">
        <v>41</v>
      </c>
      <c r="L3" t="s">
        <v>41</v>
      </c>
    </row>
    <row r="4" spans="1:12" x14ac:dyDescent="0.25">
      <c r="G4" s="3" t="s">
        <v>40</v>
      </c>
      <c r="H4" s="3" t="s">
        <v>40</v>
      </c>
      <c r="K4" t="s">
        <v>31</v>
      </c>
      <c r="L4" t="s">
        <v>31</v>
      </c>
    </row>
    <row r="5" spans="1:12" x14ac:dyDescent="0.25">
      <c r="B5" t="s">
        <v>28</v>
      </c>
      <c r="C5" t="s">
        <v>29</v>
      </c>
      <c r="D5" t="s">
        <v>30</v>
      </c>
      <c r="G5" s="3" t="s">
        <v>38</v>
      </c>
      <c r="H5" s="3" t="s">
        <v>38</v>
      </c>
      <c r="K5" t="s">
        <v>29</v>
      </c>
      <c r="L5" t="s">
        <v>29</v>
      </c>
    </row>
    <row r="6" spans="1:12" x14ac:dyDescent="0.25">
      <c r="B6" t="s">
        <v>32</v>
      </c>
      <c r="C6" t="s">
        <v>32</v>
      </c>
      <c r="D6" t="s">
        <v>32</v>
      </c>
      <c r="G6" s="3" t="s">
        <v>32</v>
      </c>
      <c r="H6" s="3" t="s">
        <v>32</v>
      </c>
      <c r="K6" t="s">
        <v>32</v>
      </c>
      <c r="L6" t="s">
        <v>32</v>
      </c>
    </row>
    <row r="7" spans="1:12" x14ac:dyDescent="0.25">
      <c r="A7" t="s">
        <v>1</v>
      </c>
      <c r="B7" s="1">
        <v>58.512636612021851</v>
      </c>
      <c r="C7" s="1">
        <v>14.8650956284153</v>
      </c>
      <c r="D7" s="1">
        <v>26.622267759562838</v>
      </c>
      <c r="F7" t="s">
        <v>1</v>
      </c>
      <c r="G7" s="1">
        <v>4.3841059602649013</v>
      </c>
      <c r="H7" s="1">
        <v>95.615894039735096</v>
      </c>
      <c r="J7" t="s">
        <v>1</v>
      </c>
      <c r="K7" s="1">
        <v>51.997649823736779</v>
      </c>
      <c r="L7" s="1">
        <v>48.002350176263228</v>
      </c>
    </row>
    <row r="8" spans="1:12" x14ac:dyDescent="0.25">
      <c r="A8" t="s">
        <v>2</v>
      </c>
      <c r="B8" s="1">
        <v>58.64499851588009</v>
      </c>
      <c r="C8" s="1">
        <v>13.883941822499256</v>
      </c>
      <c r="D8" s="1">
        <v>27.471059661620661</v>
      </c>
      <c r="F8" t="s">
        <v>2</v>
      </c>
      <c r="G8" s="1">
        <v>1.3289036544850499</v>
      </c>
      <c r="H8" s="1">
        <v>98.688524590163922</v>
      </c>
      <c r="J8" t="s">
        <v>2</v>
      </c>
      <c r="K8" s="1">
        <v>42.55631733594516</v>
      </c>
      <c r="L8" s="1">
        <v>57.443682664054855</v>
      </c>
    </row>
    <row r="9" spans="1:12" x14ac:dyDescent="0.25">
      <c r="A9" t="s">
        <v>3</v>
      </c>
      <c r="B9" s="1">
        <v>67.256394431872707</v>
      </c>
      <c r="C9" s="1">
        <v>14.839196324487416</v>
      </c>
      <c r="D9" s="1">
        <v>17.904409243639854</v>
      </c>
      <c r="F9" t="s">
        <v>3</v>
      </c>
      <c r="G9" s="1">
        <v>2.2372100674453033</v>
      </c>
      <c r="H9" s="1">
        <v>97.81174577634755</v>
      </c>
      <c r="J9" t="s">
        <v>3</v>
      </c>
      <c r="K9" s="1">
        <v>44.634433962264147</v>
      </c>
      <c r="L9" s="1">
        <v>55.365566037735846</v>
      </c>
    </row>
    <row r="10" spans="1:12" x14ac:dyDescent="0.25">
      <c r="A10" t="s">
        <v>4</v>
      </c>
      <c r="B10" s="1">
        <v>60.993783342886118</v>
      </c>
      <c r="C10" s="1">
        <v>21.339447114324766</v>
      </c>
      <c r="D10" s="1">
        <v>17.666769542789119</v>
      </c>
      <c r="F10" t="s">
        <v>4</v>
      </c>
      <c r="G10" s="1">
        <v>5.0579557428872501</v>
      </c>
      <c r="H10" s="1">
        <v>95.185556670010044</v>
      </c>
      <c r="J10" t="s">
        <v>4</v>
      </c>
      <c r="K10" s="1">
        <v>24.370648098553829</v>
      </c>
      <c r="L10" s="1">
        <v>75.629351901446171</v>
      </c>
    </row>
    <row r="11" spans="1:12" x14ac:dyDescent="0.25">
      <c r="A11" t="s">
        <v>5</v>
      </c>
      <c r="B11" s="1">
        <v>47.768684373069796</v>
      </c>
      <c r="C11" s="1">
        <v>22.027486102532428</v>
      </c>
      <c r="D11" s="1">
        <v>30.203829524397776</v>
      </c>
      <c r="F11" t="s">
        <v>5</v>
      </c>
      <c r="G11" s="1">
        <v>6.8598068598068611</v>
      </c>
      <c r="H11" s="1">
        <v>93.580554689934544</v>
      </c>
      <c r="J11" t="s">
        <v>5</v>
      </c>
      <c r="K11" s="1">
        <v>24.129301355578729</v>
      </c>
      <c r="L11" s="1">
        <v>75.870698644421282</v>
      </c>
    </row>
    <row r="12" spans="1:12" x14ac:dyDescent="0.25">
      <c r="A12" t="s">
        <v>6</v>
      </c>
      <c r="B12" s="1">
        <v>52.567822918072615</v>
      </c>
      <c r="C12" s="1">
        <v>17.846537994331214</v>
      </c>
      <c r="D12" s="1">
        <v>29.58563908759616</v>
      </c>
      <c r="F12" t="s">
        <v>6</v>
      </c>
      <c r="G12" s="1">
        <v>18.383443440744234</v>
      </c>
      <c r="H12" s="1">
        <v>84.471271567678372</v>
      </c>
      <c r="J12" t="s">
        <v>6</v>
      </c>
      <c r="K12" s="1">
        <v>33.930058284762701</v>
      </c>
      <c r="L12" s="1">
        <v>66.069941715237306</v>
      </c>
    </row>
    <row r="13" spans="1:12" x14ac:dyDescent="0.25">
      <c r="A13" t="s">
        <v>7</v>
      </c>
      <c r="B13" s="1">
        <v>46.54397376910466</v>
      </c>
      <c r="C13" s="1">
        <v>18.792638426146279</v>
      </c>
      <c r="D13" s="1">
        <v>34.663387804749064</v>
      </c>
      <c r="F13" t="s">
        <v>7</v>
      </c>
      <c r="G13" s="1">
        <v>18.026697620429484</v>
      </c>
      <c r="H13" s="1">
        <v>84.726593233674279</v>
      </c>
      <c r="J13" t="s">
        <v>7</v>
      </c>
      <c r="K13" s="1">
        <v>39.616026711185306</v>
      </c>
      <c r="L13" s="1">
        <v>60.383973288814687</v>
      </c>
    </row>
    <row r="14" spans="1:12" x14ac:dyDescent="0.25">
      <c r="A14" t="s">
        <v>8</v>
      </c>
      <c r="B14" s="1">
        <v>62.219618346166726</v>
      </c>
      <c r="C14" s="1">
        <v>16.658297065059706</v>
      </c>
      <c r="D14" s="1">
        <v>21.122084588773575</v>
      </c>
      <c r="F14" t="s">
        <v>8</v>
      </c>
      <c r="G14" s="1">
        <v>14.008620689655171</v>
      </c>
      <c r="H14" s="1">
        <v>87.71266540642722</v>
      </c>
      <c r="J14" t="s">
        <v>8</v>
      </c>
      <c r="K14" s="1">
        <v>44.713169149093055</v>
      </c>
      <c r="L14" s="1">
        <v>55.286830850906952</v>
      </c>
    </row>
    <row r="15" spans="1:12" x14ac:dyDescent="0.25">
      <c r="A15" t="s">
        <v>9</v>
      </c>
      <c r="B15" s="1">
        <v>69.586776859504127</v>
      </c>
      <c r="C15" s="1">
        <v>19.253615702479337</v>
      </c>
      <c r="D15" s="1">
        <v>11.159607438016529</v>
      </c>
      <c r="F15" t="s">
        <v>9</v>
      </c>
      <c r="G15" s="1">
        <v>12.593802418998854</v>
      </c>
      <c r="H15" s="1">
        <v>88.81483514329399</v>
      </c>
      <c r="J15" t="s">
        <v>9</v>
      </c>
      <c r="K15" s="1">
        <v>39.633898305084749</v>
      </c>
      <c r="L15" s="1">
        <v>60.366101694915251</v>
      </c>
    </row>
    <row r="16" spans="1:12" x14ac:dyDescent="0.25">
      <c r="A16" t="s">
        <v>10</v>
      </c>
      <c r="B16" s="1">
        <v>65.011652649711209</v>
      </c>
      <c r="C16" s="1">
        <v>19.269936163745061</v>
      </c>
      <c r="D16" s="1">
        <v>15.718411186543721</v>
      </c>
      <c r="F16" t="s">
        <v>10</v>
      </c>
      <c r="G16" s="1">
        <v>11.848612416724567</v>
      </c>
      <c r="H16" s="1">
        <v>89.406562888255493</v>
      </c>
      <c r="J16" t="s">
        <v>10</v>
      </c>
      <c r="K16" s="1">
        <v>31.858407079646021</v>
      </c>
      <c r="L16" s="1">
        <v>68.141592920353972</v>
      </c>
    </row>
    <row r="17" spans="1:12" x14ac:dyDescent="0.25">
      <c r="A17" t="s">
        <v>11</v>
      </c>
      <c r="B17" s="1">
        <v>71.612669391700052</v>
      </c>
      <c r="C17" s="1">
        <v>17.177778225238104</v>
      </c>
      <c r="D17" s="1">
        <v>11.209552383061837</v>
      </c>
      <c r="F17" t="s">
        <v>11</v>
      </c>
      <c r="G17" s="1">
        <v>9.9157416075966296</v>
      </c>
      <c r="H17" s="1">
        <v>90.978779324442712</v>
      </c>
      <c r="J17" t="s">
        <v>11</v>
      </c>
      <c r="K17" s="1">
        <v>37.552209810587669</v>
      </c>
      <c r="L17" s="1">
        <v>62.447790189412331</v>
      </c>
    </row>
    <row r="18" spans="1:12" x14ac:dyDescent="0.25">
      <c r="A18" t="s">
        <v>12</v>
      </c>
      <c r="B18" s="1">
        <v>65.26912843902582</v>
      </c>
      <c r="C18" s="1">
        <v>17.596409671666226</v>
      </c>
      <c r="D18" s="1">
        <v>17.134461889307953</v>
      </c>
      <c r="F18" t="s">
        <v>12</v>
      </c>
      <c r="G18" s="1">
        <v>12.034476401179942</v>
      </c>
      <c r="H18" s="1">
        <v>89.258238367548444</v>
      </c>
      <c r="J18" t="s">
        <v>12</v>
      </c>
      <c r="K18" s="1">
        <v>41.390479059957819</v>
      </c>
      <c r="L18" s="1">
        <v>58.609520940042195</v>
      </c>
    </row>
    <row r="19" spans="1:12" x14ac:dyDescent="0.25">
      <c r="A19" t="s">
        <v>13</v>
      </c>
      <c r="B19" s="1">
        <v>62.988832175614995</v>
      </c>
      <c r="C19" s="1">
        <v>18.401964923053306</v>
      </c>
      <c r="D19" s="1">
        <v>18.609202901331699</v>
      </c>
      <c r="F19" t="s">
        <v>13</v>
      </c>
      <c r="G19" s="1">
        <v>11.400554252824557</v>
      </c>
      <c r="H19" s="1">
        <v>89.766160205136046</v>
      </c>
      <c r="J19" t="s">
        <v>13</v>
      </c>
      <c r="K19" s="1">
        <v>42.676687930272216</v>
      </c>
      <c r="L19" s="1">
        <v>57.323312069727784</v>
      </c>
    </row>
    <row r="20" spans="1:12" x14ac:dyDescent="0.25">
      <c r="A20" t="s">
        <v>14</v>
      </c>
      <c r="B20" s="1">
        <v>60.155406863803165</v>
      </c>
      <c r="C20" s="1">
        <v>19.580356027128044</v>
      </c>
      <c r="D20" s="1">
        <v>20.264237109068812</v>
      </c>
      <c r="F20" t="s">
        <v>14</v>
      </c>
      <c r="G20" s="1">
        <v>10.161423841059602</v>
      </c>
      <c r="H20" s="1">
        <v>90.775878264136765</v>
      </c>
      <c r="J20" t="s">
        <v>14</v>
      </c>
      <c r="K20" s="1">
        <v>41.588680926916226</v>
      </c>
      <c r="L20" s="1">
        <v>58.411319073083781</v>
      </c>
    </row>
    <row r="21" spans="1:12" x14ac:dyDescent="0.25">
      <c r="A21" t="s">
        <v>15</v>
      </c>
      <c r="B21" s="1">
        <v>61.046634523438051</v>
      </c>
      <c r="C21" s="1">
        <v>17.829426152777636</v>
      </c>
      <c r="D21" s="1">
        <v>21.12393932378431</v>
      </c>
      <c r="F21" t="s">
        <v>15</v>
      </c>
      <c r="G21" s="1">
        <v>8.5490473698790357</v>
      </c>
      <c r="H21" s="1">
        <v>92.124253895339763</v>
      </c>
      <c r="J21" t="s">
        <v>15</v>
      </c>
      <c r="K21" s="1">
        <v>35.408786732615653</v>
      </c>
      <c r="L21" s="1">
        <v>64.591213267384347</v>
      </c>
    </row>
    <row r="22" spans="1:12" x14ac:dyDescent="0.25">
      <c r="A22" t="s">
        <v>16</v>
      </c>
      <c r="B22" s="1">
        <v>66.59257322175732</v>
      </c>
      <c r="C22" s="1">
        <v>12.99763106079252</v>
      </c>
      <c r="D22" s="1">
        <v>20.409795717450159</v>
      </c>
      <c r="F22" t="s">
        <v>16</v>
      </c>
      <c r="G22" s="1">
        <v>5.8222197212687332</v>
      </c>
      <c r="H22" s="1">
        <v>94.498112271123958</v>
      </c>
      <c r="J22" t="s">
        <v>16</v>
      </c>
      <c r="K22" s="1">
        <v>29.171002428026359</v>
      </c>
      <c r="L22" s="1">
        <v>70.828997571973645</v>
      </c>
    </row>
    <row r="23" spans="1:12" x14ac:dyDescent="0.25">
      <c r="A23" t="s">
        <v>17</v>
      </c>
      <c r="B23" s="1">
        <v>72.392445257888809</v>
      </c>
      <c r="C23" s="1">
        <v>12.793556638514628</v>
      </c>
      <c r="D23" s="1">
        <v>14.813998103596548</v>
      </c>
      <c r="F23" t="s">
        <v>17</v>
      </c>
      <c r="G23" s="1">
        <v>4.7780756197481269</v>
      </c>
      <c r="H23" s="1">
        <v>95.439813537816519</v>
      </c>
      <c r="J23" t="s">
        <v>17</v>
      </c>
      <c r="K23" s="1">
        <v>30.492800648955587</v>
      </c>
      <c r="L23" s="1">
        <v>69.50719935104442</v>
      </c>
    </row>
    <row r="24" spans="1:12" x14ac:dyDescent="0.25">
      <c r="A24" t="s">
        <v>18</v>
      </c>
      <c r="B24" s="1">
        <v>67.296022169215661</v>
      </c>
      <c r="C24" s="1">
        <v>12.310579486459943</v>
      </c>
      <c r="D24" s="1">
        <v>20.3933983443244</v>
      </c>
      <c r="F24" t="s">
        <v>18</v>
      </c>
      <c r="G24" s="1">
        <v>5.8583036423756178</v>
      </c>
      <c r="H24" s="1">
        <v>94.465900698572582</v>
      </c>
      <c r="J24" t="s">
        <v>18</v>
      </c>
      <c r="K24" s="1">
        <v>27.884439568476871</v>
      </c>
      <c r="L24" s="1">
        <v>72.115560431523136</v>
      </c>
    </row>
    <row r="25" spans="1:12" x14ac:dyDescent="0.25">
      <c r="A25" t="s">
        <v>19</v>
      </c>
      <c r="B25" s="1">
        <v>77.980239625063348</v>
      </c>
      <c r="C25" s="1">
        <v>8.4397737655314256</v>
      </c>
      <c r="D25" s="1">
        <v>13.579986609405228</v>
      </c>
      <c r="F25" t="s">
        <v>19</v>
      </c>
      <c r="G25" s="1">
        <v>4.7456418973167951</v>
      </c>
      <c r="H25" s="1">
        <v>95.469365778512298</v>
      </c>
      <c r="J25" t="s">
        <v>19</v>
      </c>
      <c r="K25" s="1">
        <v>35.80573222102916</v>
      </c>
      <c r="L25" s="1">
        <v>64.194267778970854</v>
      </c>
    </row>
    <row r="26" spans="1:12" x14ac:dyDescent="0.25">
      <c r="A26" t="s">
        <v>20</v>
      </c>
      <c r="B26" s="1">
        <v>83.904427452187022</v>
      </c>
      <c r="C26" s="1">
        <v>8.0831326557338699</v>
      </c>
      <c r="D26" s="1">
        <v>8.0124398920791062</v>
      </c>
      <c r="F26" t="s">
        <v>20</v>
      </c>
      <c r="G26" s="1">
        <v>2.8085776025409976</v>
      </c>
      <c r="H26" s="1">
        <v>97.268148564997176</v>
      </c>
      <c r="J26" t="s">
        <v>20</v>
      </c>
      <c r="K26" s="1">
        <v>49.154882898806889</v>
      </c>
      <c r="L26" s="1">
        <v>50.845117101193104</v>
      </c>
    </row>
    <row r="27" spans="1:12" x14ac:dyDescent="0.25">
      <c r="A27" t="s">
        <v>21</v>
      </c>
      <c r="B27" s="1">
        <v>85.344199354659793</v>
      </c>
      <c r="C27" s="1">
        <v>7.2928601985033783</v>
      </c>
      <c r="D27" s="1">
        <v>7.3629404468368227</v>
      </c>
      <c r="F27" t="s">
        <v>21</v>
      </c>
      <c r="G27" s="1">
        <v>2.2760300263582516</v>
      </c>
      <c r="H27" s="1">
        <v>97.774620284174432</v>
      </c>
      <c r="J27" t="s">
        <v>21</v>
      </c>
      <c r="K27" s="1">
        <v>46.944109368717328</v>
      </c>
      <c r="L27" s="1">
        <v>53.055890631282665</v>
      </c>
    </row>
    <row r="28" spans="1:12" x14ac:dyDescent="0.25">
      <c r="A28" t="s">
        <v>22</v>
      </c>
      <c r="B28" s="1">
        <v>87.874928495105294</v>
      </c>
      <c r="C28" s="1">
        <v>5.6326583476857088</v>
      </c>
      <c r="D28" s="1">
        <v>6.492413157209004</v>
      </c>
      <c r="F28" t="s">
        <v>22</v>
      </c>
      <c r="G28" s="1">
        <v>1.6553666490506695</v>
      </c>
      <c r="H28" s="1">
        <v>98.37158951502721</v>
      </c>
      <c r="J28" t="s">
        <v>22</v>
      </c>
      <c r="K28" s="1">
        <v>46.489067604925857</v>
      </c>
      <c r="L28" s="1">
        <v>53.510932395074143</v>
      </c>
    </row>
    <row r="29" spans="1:12" x14ac:dyDescent="0.25">
      <c r="A29" t="s">
        <v>23</v>
      </c>
      <c r="B29" s="1">
        <v>84.796433847187956</v>
      </c>
      <c r="C29" s="1">
        <v>5.2086725668327993</v>
      </c>
      <c r="D29" s="1">
        <v>9.9948935859792467</v>
      </c>
      <c r="F29" t="s">
        <v>23</v>
      </c>
      <c r="G29" s="1">
        <v>1.9832978304817988</v>
      </c>
      <c r="H29" s="1">
        <v>98.055271919350488</v>
      </c>
      <c r="J29" t="s">
        <v>23</v>
      </c>
      <c r="K29" s="1">
        <v>43.069345838463761</v>
      </c>
      <c r="L29" s="1">
        <v>56.930654161536239</v>
      </c>
    </row>
    <row r="30" spans="1:12" x14ac:dyDescent="0.25">
      <c r="A30" t="s">
        <v>24</v>
      </c>
      <c r="B30" s="1">
        <v>83.350598202060496</v>
      </c>
      <c r="C30" s="1">
        <v>5.1725375767303756</v>
      </c>
      <c r="D30" s="1">
        <v>11.476864221209121</v>
      </c>
      <c r="F30" t="s">
        <v>24</v>
      </c>
      <c r="G30" s="1">
        <v>2.8312467672300041</v>
      </c>
      <c r="H30" s="1">
        <v>97.246705786190802</v>
      </c>
      <c r="J30" t="s">
        <v>24</v>
      </c>
      <c r="K30" s="1">
        <v>61.311908525889514</v>
      </c>
      <c r="L30" s="1">
        <v>38.688091474110493</v>
      </c>
    </row>
    <row r="31" spans="1:12" x14ac:dyDescent="0.25">
      <c r="A31" t="s">
        <v>25</v>
      </c>
      <c r="B31" s="1">
        <v>81.534137741894554</v>
      </c>
      <c r="C31" s="1">
        <v>4.61594103712555</v>
      </c>
      <c r="D31" s="1">
        <v>13.849921220979896</v>
      </c>
      <c r="F31" t="s">
        <v>25</v>
      </c>
      <c r="J31" t="s">
        <v>25</v>
      </c>
    </row>
    <row r="32" spans="1:12" x14ac:dyDescent="0.25">
      <c r="A32" t="s">
        <v>58</v>
      </c>
    </row>
    <row r="33" spans="1:1" x14ac:dyDescent="0.25">
      <c r="A33" t="s">
        <v>59</v>
      </c>
    </row>
    <row r="36" spans="1:1" x14ac:dyDescent="0.25">
      <c r="A36" s="2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00"/>
  <sheetViews>
    <sheetView workbookViewId="0">
      <selection activeCell="M49" sqref="M49"/>
    </sheetView>
  </sheetViews>
  <sheetFormatPr defaultRowHeight="15" x14ac:dyDescent="0.25"/>
  <sheetData>
    <row r="3" spans="1:13" x14ac:dyDescent="0.25">
      <c r="D3" t="s">
        <v>31</v>
      </c>
    </row>
    <row r="4" spans="1:13" x14ac:dyDescent="0.25">
      <c r="B4" s="3" t="s">
        <v>31</v>
      </c>
      <c r="C4" t="s">
        <v>31</v>
      </c>
      <c r="D4" t="s">
        <v>34</v>
      </c>
      <c r="E4" t="s">
        <v>31</v>
      </c>
      <c r="M4" s="3" t="s">
        <v>38</v>
      </c>
    </row>
    <row r="5" spans="1:13" x14ac:dyDescent="0.25">
      <c r="B5" s="3" t="s">
        <v>43</v>
      </c>
      <c r="C5" s="3" t="s">
        <v>38</v>
      </c>
      <c r="D5" t="s">
        <v>28</v>
      </c>
      <c r="E5" t="s">
        <v>37</v>
      </c>
      <c r="M5" s="3" t="s">
        <v>32</v>
      </c>
    </row>
    <row r="6" spans="1:13" x14ac:dyDescent="0.25">
      <c r="B6" s="3" t="s">
        <v>42</v>
      </c>
      <c r="C6" s="3" t="s">
        <v>32</v>
      </c>
      <c r="D6" t="s">
        <v>32</v>
      </c>
      <c r="E6" t="s">
        <v>32</v>
      </c>
      <c r="H6" s="3"/>
      <c r="I6" s="3"/>
      <c r="J6" s="3"/>
      <c r="M6" t="s">
        <v>60</v>
      </c>
    </row>
    <row r="7" spans="1:13" x14ac:dyDescent="0.25">
      <c r="B7" s="3" t="s">
        <v>26</v>
      </c>
      <c r="C7" s="3" t="s">
        <v>26</v>
      </c>
      <c r="D7" s="3" t="s">
        <v>26</v>
      </c>
      <c r="E7" s="3" t="s">
        <v>26</v>
      </c>
      <c r="F7" s="3"/>
      <c r="G7" s="3" t="s">
        <v>45</v>
      </c>
      <c r="M7" t="s">
        <v>31</v>
      </c>
    </row>
    <row r="8" spans="1:13" x14ac:dyDescent="0.25">
      <c r="B8" s="3"/>
      <c r="C8" s="3"/>
      <c r="D8" s="3"/>
      <c r="E8" s="3"/>
      <c r="F8" s="3"/>
      <c r="G8" s="3"/>
      <c r="M8" t="s">
        <v>32</v>
      </c>
    </row>
    <row r="9" spans="1:13" x14ac:dyDescent="0.25">
      <c r="B9" s="3"/>
      <c r="C9" s="3"/>
      <c r="H9" t="s">
        <v>28</v>
      </c>
      <c r="I9" t="s">
        <v>44</v>
      </c>
      <c r="J9" t="s">
        <v>37</v>
      </c>
    </row>
    <row r="10" spans="1:13" x14ac:dyDescent="0.25">
      <c r="B10" s="3"/>
      <c r="C10" s="3"/>
      <c r="I10" t="s">
        <v>28</v>
      </c>
    </row>
    <row r="11" spans="1:13" x14ac:dyDescent="0.25">
      <c r="A11" t="s">
        <v>1</v>
      </c>
      <c r="B11">
        <v>49027</v>
      </c>
      <c r="C11" s="9">
        <v>32040</v>
      </c>
      <c r="D11">
        <v>21133</v>
      </c>
      <c r="E11">
        <v>7223</v>
      </c>
      <c r="G11" t="s">
        <v>1</v>
      </c>
      <c r="H11" s="1">
        <v>65.283833897061811</v>
      </c>
      <c r="I11" s="1">
        <v>43.060026895961528</v>
      </c>
      <c r="J11" s="1">
        <v>14.717388646644118</v>
      </c>
      <c r="L11" t="s">
        <v>1</v>
      </c>
      <c r="M11" s="1">
        <f>+C11/B11*(100)</f>
        <v>65.3517449568605</v>
      </c>
    </row>
    <row r="12" spans="1:13" x14ac:dyDescent="0.25">
      <c r="A12" t="s">
        <v>2</v>
      </c>
      <c r="B12">
        <v>52685</v>
      </c>
      <c r="C12" s="9">
        <v>33632</v>
      </c>
      <c r="D12">
        <v>21391</v>
      </c>
      <c r="E12">
        <v>8525</v>
      </c>
      <c r="G12" t="s">
        <v>2</v>
      </c>
      <c r="H12" s="1">
        <v>64.184431000591616</v>
      </c>
      <c r="I12" s="1">
        <v>40.823298154544936</v>
      </c>
      <c r="J12" s="1">
        <v>16.269394454092637</v>
      </c>
      <c r="L12" t="s">
        <v>2</v>
      </c>
      <c r="M12" s="1">
        <f t="shared" ref="M12:M37" si="0">+C12/B12*(100)</f>
        <v>63.836006453449748</v>
      </c>
    </row>
    <row r="13" spans="1:13" x14ac:dyDescent="0.25">
      <c r="A13" t="s">
        <v>3</v>
      </c>
      <c r="B13" s="3">
        <v>55537</v>
      </c>
      <c r="C13" s="9">
        <v>34556</v>
      </c>
      <c r="D13">
        <v>22468</v>
      </c>
      <c r="E13">
        <v>9730</v>
      </c>
      <c r="G13" t="s">
        <v>3</v>
      </c>
      <c r="H13" s="1">
        <v>62.798262671052399</v>
      </c>
      <c r="I13" s="1">
        <v>40.83086484816544</v>
      </c>
      <c r="J13" s="1">
        <v>17.682228724080908</v>
      </c>
      <c r="L13" t="s">
        <v>3</v>
      </c>
      <c r="M13" s="1">
        <f t="shared" si="0"/>
        <v>62.221582008390811</v>
      </c>
    </row>
    <row r="14" spans="1:13" x14ac:dyDescent="0.25">
      <c r="A14" t="s">
        <v>4</v>
      </c>
      <c r="B14" s="3">
        <v>60787</v>
      </c>
      <c r="C14" s="9">
        <v>37298</v>
      </c>
      <c r="D14">
        <v>23712</v>
      </c>
      <c r="E14">
        <v>11970</v>
      </c>
      <c r="G14" t="s">
        <v>4</v>
      </c>
      <c r="H14" s="1">
        <v>61.444433461829931</v>
      </c>
      <c r="I14" s="1">
        <v>39.062963329050113</v>
      </c>
      <c r="J14" s="1">
        <v>19.719284372837798</v>
      </c>
      <c r="L14" t="s">
        <v>4</v>
      </c>
      <c r="M14" s="1">
        <f t="shared" si="0"/>
        <v>61.358514155987301</v>
      </c>
    </row>
    <row r="15" spans="1:13" x14ac:dyDescent="0.25">
      <c r="A15" t="s">
        <v>5</v>
      </c>
      <c r="B15" s="3">
        <v>64514</v>
      </c>
      <c r="C15" s="9">
        <v>37434</v>
      </c>
      <c r="D15">
        <v>23022</v>
      </c>
      <c r="E15">
        <v>13765</v>
      </c>
      <c r="G15" t="s">
        <v>5</v>
      </c>
      <c r="H15" s="1">
        <v>58.07502559806386</v>
      </c>
      <c r="I15" s="1">
        <v>35.716280368612118</v>
      </c>
      <c r="J15" s="1">
        <v>21.354990846752926</v>
      </c>
      <c r="L15" t="s">
        <v>5</v>
      </c>
      <c r="M15" s="1">
        <f t="shared" si="0"/>
        <v>58.02461481228881</v>
      </c>
    </row>
    <row r="16" spans="1:13" x14ac:dyDescent="0.25">
      <c r="A16" t="s">
        <v>6</v>
      </c>
      <c r="B16" s="3">
        <v>67191</v>
      </c>
      <c r="C16" s="9">
        <v>38322</v>
      </c>
      <c r="D16">
        <v>23462</v>
      </c>
      <c r="E16">
        <v>15298</v>
      </c>
      <c r="G16" t="s">
        <v>6</v>
      </c>
      <c r="H16" s="1">
        <v>57.152657638847458</v>
      </c>
      <c r="I16" s="1">
        <v>34.9907534450874</v>
      </c>
      <c r="J16" s="1">
        <v>22.815128556940881</v>
      </c>
      <c r="L16" t="s">
        <v>6</v>
      </c>
      <c r="M16" s="1">
        <f t="shared" si="0"/>
        <v>57.034424253248204</v>
      </c>
    </row>
    <row r="17" spans="1:13" x14ac:dyDescent="0.25">
      <c r="A17" t="s">
        <v>7</v>
      </c>
      <c r="B17" s="3">
        <v>76309</v>
      </c>
      <c r="C17" s="9">
        <v>43014</v>
      </c>
      <c r="D17">
        <v>27100</v>
      </c>
      <c r="E17">
        <v>17930</v>
      </c>
      <c r="G17" t="s">
        <v>7</v>
      </c>
      <c r="H17" s="1">
        <v>56.593645154924019</v>
      </c>
      <c r="I17" s="1">
        <v>35.655548977040986</v>
      </c>
      <c r="J17" s="1">
        <v>23.590553253075456</v>
      </c>
      <c r="L17" t="s">
        <v>7</v>
      </c>
      <c r="M17" s="1">
        <f t="shared" si="0"/>
        <v>56.368187238726755</v>
      </c>
    </row>
    <row r="18" spans="1:13" x14ac:dyDescent="0.25">
      <c r="A18" t="s">
        <v>8</v>
      </c>
      <c r="B18" s="3">
        <v>81057</v>
      </c>
      <c r="C18" s="9">
        <v>46103</v>
      </c>
      <c r="D18">
        <v>29734</v>
      </c>
      <c r="E18">
        <v>19006</v>
      </c>
      <c r="G18" t="s">
        <v>8</v>
      </c>
      <c r="H18" s="1">
        <v>58.408503522018954</v>
      </c>
      <c r="I18" s="1">
        <v>37.670399837835099</v>
      </c>
      <c r="J18" s="1">
        <v>24.078954036385749</v>
      </c>
      <c r="L18" t="s">
        <v>8</v>
      </c>
      <c r="M18" s="1">
        <f t="shared" si="0"/>
        <v>56.877259212652817</v>
      </c>
    </row>
    <row r="19" spans="1:13" x14ac:dyDescent="0.25">
      <c r="A19" t="s">
        <v>9</v>
      </c>
      <c r="B19" s="3">
        <v>88583</v>
      </c>
      <c r="C19" s="9">
        <v>50148</v>
      </c>
      <c r="D19">
        <v>32339</v>
      </c>
      <c r="E19">
        <v>20118</v>
      </c>
      <c r="G19" t="s">
        <v>9</v>
      </c>
      <c r="H19" s="1">
        <v>57.136997538966362</v>
      </c>
      <c r="I19" s="1">
        <v>36.84600309907939</v>
      </c>
      <c r="J19" s="1">
        <v>22.921793820071095</v>
      </c>
      <c r="L19" t="s">
        <v>9</v>
      </c>
      <c r="M19" s="1">
        <f t="shared" si="0"/>
        <v>56.611313683212352</v>
      </c>
    </row>
    <row r="20" spans="1:13" x14ac:dyDescent="0.25">
      <c r="A20" t="s">
        <v>10</v>
      </c>
      <c r="B20" s="3">
        <v>85636</v>
      </c>
      <c r="C20" s="9">
        <v>49286</v>
      </c>
      <c r="D20">
        <v>31156</v>
      </c>
      <c r="E20">
        <v>19541</v>
      </c>
      <c r="G20" t="s">
        <v>10</v>
      </c>
      <c r="H20" s="1">
        <v>57.315300438417971</v>
      </c>
      <c r="I20" s="1">
        <v>36.231698666139479</v>
      </c>
      <c r="J20" s="1">
        <v>22.724471165587097</v>
      </c>
      <c r="L20" t="s">
        <v>10</v>
      </c>
      <c r="M20" s="1">
        <f t="shared" si="0"/>
        <v>57.552898313793264</v>
      </c>
    </row>
    <row r="21" spans="1:13" x14ac:dyDescent="0.25">
      <c r="A21" t="s">
        <v>11</v>
      </c>
      <c r="B21" s="3">
        <v>97685</v>
      </c>
      <c r="C21" s="9">
        <v>55801</v>
      </c>
      <c r="D21">
        <v>34570</v>
      </c>
      <c r="E21">
        <v>21859</v>
      </c>
      <c r="G21" t="s">
        <v>11</v>
      </c>
      <c r="H21" s="1">
        <v>57.357687642620725</v>
      </c>
      <c r="I21" s="1">
        <v>35.534403716876014</v>
      </c>
      <c r="J21" s="1">
        <v>22.46880332216352</v>
      </c>
      <c r="L21" t="s">
        <v>11</v>
      </c>
      <c r="M21" s="1">
        <f t="shared" si="0"/>
        <v>57.123406869017757</v>
      </c>
    </row>
    <row r="22" spans="1:13" x14ac:dyDescent="0.25">
      <c r="A22" t="s">
        <v>12</v>
      </c>
      <c r="B22" s="3">
        <v>120201</v>
      </c>
      <c r="C22" s="9">
        <v>72320</v>
      </c>
      <c r="D22">
        <v>45505</v>
      </c>
      <c r="E22">
        <v>25254</v>
      </c>
      <c r="G22" t="s">
        <v>12</v>
      </c>
      <c r="H22" s="1">
        <v>60.499083980960187</v>
      </c>
      <c r="I22" s="1">
        <v>38.067074343937961</v>
      </c>
      <c r="J22" s="1">
        <v>21.126159663373461</v>
      </c>
      <c r="L22" t="s">
        <v>12</v>
      </c>
      <c r="M22" s="1">
        <f t="shared" si="0"/>
        <v>60.165888802921771</v>
      </c>
    </row>
    <row r="23" spans="1:13" x14ac:dyDescent="0.25">
      <c r="A23" t="s">
        <v>13</v>
      </c>
      <c r="B23" s="3">
        <v>121067</v>
      </c>
      <c r="C23" s="9">
        <v>73458</v>
      </c>
      <c r="D23">
        <v>46826</v>
      </c>
      <c r="E23">
        <v>25924</v>
      </c>
      <c r="G23" t="s">
        <v>13</v>
      </c>
      <c r="H23" s="1">
        <v>60.647441031018055</v>
      </c>
      <c r="I23" s="1">
        <v>38.659874672853221</v>
      </c>
      <c r="J23" s="1">
        <v>21.403036582647392</v>
      </c>
      <c r="L23" t="s">
        <v>13</v>
      </c>
      <c r="M23" s="1">
        <f t="shared" si="0"/>
        <v>60.675493734874074</v>
      </c>
    </row>
    <row r="24" spans="1:13" x14ac:dyDescent="0.25">
      <c r="A24" t="s">
        <v>14</v>
      </c>
      <c r="B24" s="3">
        <v>115895</v>
      </c>
      <c r="C24" s="9">
        <v>67472</v>
      </c>
      <c r="D24">
        <v>42296</v>
      </c>
      <c r="E24">
        <v>24706</v>
      </c>
      <c r="G24" t="s">
        <v>14</v>
      </c>
      <c r="H24" s="1">
        <v>58.427939279003105</v>
      </c>
      <c r="I24" s="1">
        <v>36.62657279678556</v>
      </c>
      <c r="J24" s="1">
        <v>21.394366075217139</v>
      </c>
      <c r="L24" t="s">
        <v>14</v>
      </c>
      <c r="M24" s="1">
        <f t="shared" si="0"/>
        <v>58.218214763363385</v>
      </c>
    </row>
    <row r="25" spans="1:13" x14ac:dyDescent="0.25">
      <c r="A25" t="s">
        <v>15</v>
      </c>
      <c r="B25" s="3">
        <v>109418</v>
      </c>
      <c r="C25" s="9">
        <v>63493</v>
      </c>
      <c r="D25">
        <v>39804</v>
      </c>
      <c r="E25">
        <v>23272</v>
      </c>
      <c r="G25" t="s">
        <v>15</v>
      </c>
      <c r="H25" s="1">
        <v>58.224284495960532</v>
      </c>
      <c r="I25" s="1">
        <v>36.50102247613458</v>
      </c>
      <c r="J25" s="1">
        <v>21.340865115681943</v>
      </c>
      <c r="L25" t="s">
        <v>15</v>
      </c>
      <c r="M25" s="1">
        <f t="shared" si="0"/>
        <v>58.027929591109327</v>
      </c>
    </row>
    <row r="26" spans="1:13" x14ac:dyDescent="0.25">
      <c r="A26" t="s">
        <v>16</v>
      </c>
      <c r="B26" s="3">
        <v>127811</v>
      </c>
      <c r="C26" s="9">
        <v>78856</v>
      </c>
      <c r="D26">
        <v>51304</v>
      </c>
      <c r="E26">
        <v>24794</v>
      </c>
      <c r="G26" t="s">
        <v>16</v>
      </c>
      <c r="H26" s="1">
        <v>62.186331877040523</v>
      </c>
      <c r="I26" s="1">
        <v>40.458653376023221</v>
      </c>
      <c r="J26" s="1">
        <v>19.552702553506933</v>
      </c>
      <c r="L26" t="s">
        <v>16</v>
      </c>
      <c r="M26" s="1">
        <f t="shared" si="0"/>
        <v>61.697349993349562</v>
      </c>
    </row>
    <row r="27" spans="1:13" x14ac:dyDescent="0.25">
      <c r="A27" t="s">
        <v>17</v>
      </c>
      <c r="B27" s="3">
        <v>154044</v>
      </c>
      <c r="C27" s="9">
        <v>97481</v>
      </c>
      <c r="D27">
        <v>66628</v>
      </c>
      <c r="E27">
        <v>26818</v>
      </c>
      <c r="G27" t="s">
        <v>17</v>
      </c>
      <c r="H27" s="1">
        <v>63.918194991770982</v>
      </c>
      <c r="I27" s="1">
        <v>43.687913500186873</v>
      </c>
      <c r="J27" s="1">
        <v>17.58453599459704</v>
      </c>
      <c r="L27" t="s">
        <v>17</v>
      </c>
      <c r="M27" s="1">
        <f t="shared" si="0"/>
        <v>63.281270286411676</v>
      </c>
    </row>
    <row r="28" spans="1:13" x14ac:dyDescent="0.25">
      <c r="A28" t="s">
        <v>18</v>
      </c>
      <c r="B28" s="3">
        <v>169620</v>
      </c>
      <c r="C28" s="9">
        <v>103919</v>
      </c>
      <c r="D28">
        <v>70402</v>
      </c>
      <c r="E28">
        <v>28551</v>
      </c>
      <c r="G28" t="s">
        <v>18</v>
      </c>
      <c r="H28" s="1">
        <v>61.814969693004109</v>
      </c>
      <c r="I28" s="1">
        <v>41.877784585368175</v>
      </c>
      <c r="J28" s="1">
        <v>16.983219620136456</v>
      </c>
      <c r="L28" t="s">
        <v>18</v>
      </c>
      <c r="M28" s="1">
        <f t="shared" si="0"/>
        <v>61.265770545926188</v>
      </c>
    </row>
    <row r="29" spans="1:13" x14ac:dyDescent="0.25">
      <c r="A29" t="s">
        <v>19</v>
      </c>
      <c r="B29" s="3">
        <v>182925</v>
      </c>
      <c r="C29" s="9">
        <v>115229</v>
      </c>
      <c r="D29">
        <v>81429</v>
      </c>
      <c r="E29">
        <v>29883</v>
      </c>
      <c r="G29" t="s">
        <v>19</v>
      </c>
      <c r="H29" s="1">
        <v>63.71276754562998</v>
      </c>
      <c r="I29" s="1">
        <v>45.02396921324582</v>
      </c>
      <c r="J29" s="1">
        <v>16.522998833332412</v>
      </c>
      <c r="L29" t="s">
        <v>19</v>
      </c>
      <c r="M29" s="1">
        <f t="shared" si="0"/>
        <v>62.992483258165912</v>
      </c>
    </row>
    <row r="30" spans="1:13" x14ac:dyDescent="0.25">
      <c r="A30" t="s">
        <v>20</v>
      </c>
      <c r="B30" s="3">
        <v>231615</v>
      </c>
      <c r="C30" s="9">
        <v>162820</v>
      </c>
      <c r="D30">
        <v>124497</v>
      </c>
      <c r="E30">
        <v>29441</v>
      </c>
      <c r="G30" t="s">
        <v>20</v>
      </c>
      <c r="H30" s="1">
        <v>70.536453076059985</v>
      </c>
      <c r="I30" s="1">
        <v>53.934263595444285</v>
      </c>
      <c r="J30" s="1">
        <v>12.754352751580161</v>
      </c>
      <c r="L30" t="s">
        <v>20</v>
      </c>
      <c r="M30" s="1">
        <f t="shared" si="0"/>
        <v>70.297692291086506</v>
      </c>
    </row>
    <row r="31" spans="1:13" x14ac:dyDescent="0.25">
      <c r="A31" t="s">
        <v>21</v>
      </c>
      <c r="B31" s="3">
        <v>201805</v>
      </c>
      <c r="C31" s="9">
        <v>140190</v>
      </c>
      <c r="D31">
        <v>107506</v>
      </c>
      <c r="E31">
        <v>26541</v>
      </c>
      <c r="G31" t="s">
        <v>21</v>
      </c>
      <c r="H31" s="1">
        <v>69.842867249230281</v>
      </c>
      <c r="I31" s="1">
        <v>53.559649664710399</v>
      </c>
      <c r="J31" s="1">
        <v>13.222765815406385</v>
      </c>
      <c r="L31" t="s">
        <v>21</v>
      </c>
      <c r="M31" s="1">
        <f t="shared" si="0"/>
        <v>69.468050841158544</v>
      </c>
    </row>
    <row r="32" spans="1:13" x14ac:dyDescent="0.25">
      <c r="A32" t="s">
        <v>22</v>
      </c>
      <c r="B32" s="3">
        <v>247022</v>
      </c>
      <c r="C32" s="9">
        <v>182789</v>
      </c>
      <c r="D32">
        <v>146679</v>
      </c>
      <c r="E32">
        <v>27141</v>
      </c>
      <c r="G32" t="s">
        <v>22</v>
      </c>
      <c r="H32" s="1">
        <v>74.387628446434022</v>
      </c>
      <c r="I32" s="1">
        <v>59.692338996846075</v>
      </c>
      <c r="J32" s="1">
        <v>11.045274188625497</v>
      </c>
      <c r="L32" t="s">
        <v>22</v>
      </c>
      <c r="M32" s="1">
        <f t="shared" si="0"/>
        <v>73.997052894074216</v>
      </c>
    </row>
    <row r="33" spans="1:13" x14ac:dyDescent="0.25">
      <c r="A33" t="s">
        <v>23</v>
      </c>
      <c r="B33" s="3">
        <v>264020</v>
      </c>
      <c r="C33" s="9">
        <v>199655</v>
      </c>
      <c r="D33">
        <v>160918</v>
      </c>
      <c r="E33">
        <v>28065</v>
      </c>
      <c r="G33" t="s">
        <v>23</v>
      </c>
      <c r="H33" s="1">
        <v>75.620786304067877</v>
      </c>
      <c r="I33" s="1">
        <v>60.949170517385042</v>
      </c>
      <c r="J33" s="1">
        <v>10.629876524505718</v>
      </c>
      <c r="L33" t="s">
        <v>23</v>
      </c>
      <c r="M33" s="1">
        <f t="shared" si="0"/>
        <v>75.621165063252789</v>
      </c>
    </row>
    <row r="34" spans="1:13" x14ac:dyDescent="0.25">
      <c r="A34" t="s">
        <v>24</v>
      </c>
      <c r="B34" s="3">
        <v>246979</v>
      </c>
      <c r="C34" s="9">
        <v>186210</v>
      </c>
      <c r="D34">
        <v>144886</v>
      </c>
      <c r="E34">
        <v>27113</v>
      </c>
      <c r="G34" t="s">
        <v>24</v>
      </c>
      <c r="H34" s="1">
        <v>75.395074075123787</v>
      </c>
      <c r="I34" s="1">
        <v>58.66328716206641</v>
      </c>
      <c r="J34" s="1">
        <v>10.977856416942332</v>
      </c>
      <c r="L34" t="s">
        <v>24</v>
      </c>
      <c r="M34" s="1">
        <f t="shared" si="0"/>
        <v>75.395074075123787</v>
      </c>
    </row>
    <row r="35" spans="1:13" x14ac:dyDescent="0.25">
      <c r="A35" t="s">
        <v>25</v>
      </c>
      <c r="B35" s="6">
        <v>271921</v>
      </c>
      <c r="C35" s="9">
        <v>210918</v>
      </c>
      <c r="D35">
        <v>164228</v>
      </c>
      <c r="E35">
        <v>28317</v>
      </c>
      <c r="G35" t="s">
        <v>25</v>
      </c>
      <c r="H35" s="1">
        <v>77.269312931227162</v>
      </c>
      <c r="I35" s="1">
        <v>60.175953508993707</v>
      </c>
      <c r="J35" s="1">
        <v>10.375834057007179</v>
      </c>
      <c r="L35" t="s">
        <v>25</v>
      </c>
      <c r="M35" s="1">
        <f t="shared" si="0"/>
        <v>77.565910687295201</v>
      </c>
    </row>
    <row r="36" spans="1:13" x14ac:dyDescent="0.25">
      <c r="A36" t="s">
        <v>58</v>
      </c>
      <c r="B36" s="6">
        <v>254552</v>
      </c>
      <c r="C36" s="9">
        <v>191171</v>
      </c>
      <c r="L36" t="s">
        <v>58</v>
      </c>
      <c r="M36" s="1">
        <f t="shared" si="0"/>
        <v>75.100961689556556</v>
      </c>
    </row>
    <row r="37" spans="1:13" x14ac:dyDescent="0.25">
      <c r="A37" t="s">
        <v>59</v>
      </c>
      <c r="B37" s="6">
        <v>243219</v>
      </c>
      <c r="C37" s="9">
        <v>175463</v>
      </c>
      <c r="L37" t="s">
        <v>59</v>
      </c>
      <c r="M37" s="1">
        <f t="shared" si="0"/>
        <v>72.141979039466491</v>
      </c>
    </row>
    <row r="40" spans="1:13" x14ac:dyDescent="0.25">
      <c r="A40" t="s">
        <v>27</v>
      </c>
    </row>
    <row r="41" spans="1:13" x14ac:dyDescent="0.25">
      <c r="C41" s="3" t="s">
        <v>31</v>
      </c>
    </row>
    <row r="42" spans="1:13" x14ac:dyDescent="0.25">
      <c r="B42" t="s">
        <v>46</v>
      </c>
      <c r="C42" s="3" t="s">
        <v>43</v>
      </c>
    </row>
    <row r="43" spans="1:13" x14ac:dyDescent="0.25">
      <c r="B43" t="s">
        <v>47</v>
      </c>
      <c r="C43" s="3" t="s">
        <v>42</v>
      </c>
    </row>
    <row r="44" spans="1:13" x14ac:dyDescent="0.25">
      <c r="B44" t="s">
        <v>56</v>
      </c>
      <c r="C44" t="s">
        <v>56</v>
      </c>
    </row>
    <row r="45" spans="1:13" x14ac:dyDescent="0.25">
      <c r="B45" s="3" t="s">
        <v>26</v>
      </c>
      <c r="C45" s="3" t="s">
        <v>26</v>
      </c>
      <c r="G45" t="s">
        <v>48</v>
      </c>
      <c r="H45" s="1">
        <v>2.8379842861013276</v>
      </c>
    </row>
    <row r="46" spans="1:13" x14ac:dyDescent="0.25">
      <c r="B46" s="3"/>
      <c r="C46" s="3"/>
      <c r="D46" s="1"/>
      <c r="G46" t="s">
        <v>1</v>
      </c>
      <c r="H46" s="1">
        <v>2.3905195096579437</v>
      </c>
    </row>
    <row r="47" spans="1:13" x14ac:dyDescent="0.25">
      <c r="A47" t="s">
        <v>1</v>
      </c>
      <c r="B47" s="9">
        <v>1171.2</v>
      </c>
      <c r="C47">
        <v>49027</v>
      </c>
      <c r="D47" s="1">
        <v>2.3888877557264365</v>
      </c>
      <c r="G47" t="s">
        <v>2</v>
      </c>
      <c r="H47" s="1">
        <v>2.5567049444813512</v>
      </c>
    </row>
    <row r="48" spans="1:13" x14ac:dyDescent="0.25">
      <c r="A48" t="s">
        <v>2</v>
      </c>
      <c r="B48" s="9">
        <v>1347.2</v>
      </c>
      <c r="C48">
        <v>52685</v>
      </c>
      <c r="D48" s="1">
        <v>2.55708455917244</v>
      </c>
      <c r="G48" t="s">
        <v>3</v>
      </c>
      <c r="H48" s="1">
        <v>2.6216756396636476</v>
      </c>
    </row>
    <row r="49" spans="1:8" x14ac:dyDescent="0.25">
      <c r="A49" t="s">
        <v>3</v>
      </c>
      <c r="B49" s="9">
        <v>1467.1</v>
      </c>
      <c r="C49" s="3">
        <v>55537</v>
      </c>
      <c r="D49" s="1">
        <v>2.641662315213281</v>
      </c>
      <c r="G49" t="s">
        <v>4</v>
      </c>
      <c r="H49" s="1">
        <v>3.7294158290423942</v>
      </c>
    </row>
    <row r="50" spans="1:8" x14ac:dyDescent="0.25">
      <c r="A50" t="s">
        <v>4</v>
      </c>
      <c r="B50" s="9">
        <v>2267.7999999999997</v>
      </c>
      <c r="C50" s="3">
        <v>60787</v>
      </c>
      <c r="D50" s="1">
        <v>3.7307318999128101</v>
      </c>
      <c r="G50" t="s">
        <v>5</v>
      </c>
      <c r="H50" s="1">
        <v>4.0161825340236224</v>
      </c>
    </row>
    <row r="51" spans="1:8" x14ac:dyDescent="0.25">
      <c r="A51" t="s">
        <v>5</v>
      </c>
      <c r="B51" s="9">
        <v>2590.7000000000003</v>
      </c>
      <c r="C51" s="3">
        <v>64514</v>
      </c>
      <c r="D51" s="1">
        <v>4.0157175186781169</v>
      </c>
      <c r="G51" t="s">
        <v>6</v>
      </c>
      <c r="H51" s="1">
        <v>4.4113050855025229</v>
      </c>
    </row>
    <row r="52" spans="1:8" x14ac:dyDescent="0.25">
      <c r="A52" t="s">
        <v>6</v>
      </c>
      <c r="B52" s="9">
        <v>2963.8</v>
      </c>
      <c r="C52" s="3">
        <v>67191</v>
      </c>
      <c r="D52" s="1">
        <v>4.4110074265898715</v>
      </c>
      <c r="G52" t="s">
        <v>7</v>
      </c>
      <c r="H52" s="1">
        <v>4.9535441428927118</v>
      </c>
    </row>
    <row r="53" spans="1:8" x14ac:dyDescent="0.25">
      <c r="A53" t="s">
        <v>7</v>
      </c>
      <c r="B53" s="9">
        <v>3782.2000000000003</v>
      </c>
      <c r="C53" s="3">
        <v>76309</v>
      </c>
      <c r="D53" s="1">
        <v>4.9564271580023327</v>
      </c>
      <c r="G53" t="s">
        <v>8</v>
      </c>
      <c r="H53" s="1">
        <v>4.4215798758898055</v>
      </c>
    </row>
    <row r="54" spans="1:8" x14ac:dyDescent="0.25">
      <c r="A54" t="s">
        <v>8</v>
      </c>
      <c r="B54" s="9">
        <v>3584.1</v>
      </c>
      <c r="C54" s="3">
        <v>81057</v>
      </c>
      <c r="D54" s="1">
        <v>4.4217032458640215</v>
      </c>
      <c r="G54" t="s">
        <v>9</v>
      </c>
      <c r="H54" s="1">
        <v>4.3710418477585993</v>
      </c>
    </row>
    <row r="55" spans="1:8" x14ac:dyDescent="0.25">
      <c r="A55" t="s">
        <v>9</v>
      </c>
      <c r="B55" s="9">
        <v>3871.5</v>
      </c>
      <c r="C55" s="3">
        <v>88583</v>
      </c>
      <c r="D55" s="1">
        <v>4.3704774053712336</v>
      </c>
      <c r="G55" t="s">
        <v>10</v>
      </c>
      <c r="H55" s="1">
        <v>4.610210659068616</v>
      </c>
    </row>
    <row r="56" spans="1:8" x14ac:dyDescent="0.25">
      <c r="A56" t="s">
        <v>10</v>
      </c>
      <c r="B56" s="9">
        <v>3947.7</v>
      </c>
      <c r="C56" s="3">
        <v>85636</v>
      </c>
      <c r="D56" s="1">
        <v>4.6098603391097202</v>
      </c>
      <c r="G56" t="s">
        <v>11</v>
      </c>
      <c r="H56" s="1">
        <v>5.0836873624404975</v>
      </c>
    </row>
    <row r="57" spans="1:8" x14ac:dyDescent="0.25">
      <c r="A57" t="s">
        <v>11</v>
      </c>
      <c r="B57" s="9">
        <v>4965.8999999999996</v>
      </c>
      <c r="C57" s="3">
        <v>97685</v>
      </c>
      <c r="D57" s="1">
        <v>5.0835849925781851</v>
      </c>
      <c r="G57" t="s">
        <v>12</v>
      </c>
      <c r="H57" s="1">
        <v>5.6921323449888099</v>
      </c>
    </row>
    <row r="58" spans="1:8" x14ac:dyDescent="0.25">
      <c r="A58" t="s">
        <v>12</v>
      </c>
      <c r="B58" s="9">
        <v>6841.1</v>
      </c>
      <c r="C58" s="3">
        <v>120201</v>
      </c>
      <c r="D58" s="1">
        <v>5.6913835991381108</v>
      </c>
      <c r="G58" t="s">
        <v>13</v>
      </c>
      <c r="H58" s="1">
        <v>6.4559293614279696</v>
      </c>
    </row>
    <row r="59" spans="1:8" x14ac:dyDescent="0.25">
      <c r="A59" t="s">
        <v>13</v>
      </c>
      <c r="B59" s="9">
        <v>7816.7</v>
      </c>
      <c r="C59" s="3">
        <v>121067</v>
      </c>
      <c r="D59" s="1">
        <v>6.4565075536686294</v>
      </c>
      <c r="G59" t="s">
        <v>14</v>
      </c>
      <c r="H59" s="1">
        <v>7.5930799430519</v>
      </c>
    </row>
    <row r="60" spans="1:8" x14ac:dyDescent="0.25">
      <c r="A60" t="s">
        <v>14</v>
      </c>
      <c r="B60" s="9">
        <v>8803.0999999999985</v>
      </c>
      <c r="C60" s="3">
        <v>115895</v>
      </c>
      <c r="D60" s="1">
        <v>7.5957547780318375</v>
      </c>
      <c r="G60" t="s">
        <v>15</v>
      </c>
      <c r="H60" s="1">
        <v>9.0798588897621961</v>
      </c>
    </row>
    <row r="61" spans="1:8" x14ac:dyDescent="0.25">
      <c r="A61" t="s">
        <v>15</v>
      </c>
      <c r="B61" s="9">
        <v>9935.2000000000007</v>
      </c>
      <c r="C61" s="3">
        <v>109418</v>
      </c>
      <c r="D61" s="1">
        <v>9.0800416750443258</v>
      </c>
      <c r="G61" t="s">
        <v>16</v>
      </c>
      <c r="H61" s="1">
        <v>10.173615729475554</v>
      </c>
    </row>
    <row r="62" spans="1:8" x14ac:dyDescent="0.25">
      <c r="A62" t="s">
        <v>16</v>
      </c>
      <c r="B62" s="9">
        <v>13001.6</v>
      </c>
      <c r="C62" s="3">
        <v>127811</v>
      </c>
      <c r="D62" s="1">
        <v>10.17252036209716</v>
      </c>
      <c r="G62" t="s">
        <v>17</v>
      </c>
      <c r="H62" s="1">
        <v>11.776505414037548</v>
      </c>
    </row>
    <row r="63" spans="1:8" x14ac:dyDescent="0.25">
      <c r="A63" t="s">
        <v>17</v>
      </c>
      <c r="B63" s="9">
        <v>18139.3</v>
      </c>
      <c r="C63" s="3">
        <v>154044</v>
      </c>
      <c r="D63" s="1">
        <v>11.77540183324245</v>
      </c>
      <c r="G63" t="s">
        <v>18</v>
      </c>
      <c r="H63" s="1">
        <v>13.444169319655701</v>
      </c>
    </row>
    <row r="64" spans="1:8" x14ac:dyDescent="0.25">
      <c r="A64" t="s">
        <v>18</v>
      </c>
      <c r="B64" s="9">
        <v>22806</v>
      </c>
      <c r="C64" s="3">
        <v>169620</v>
      </c>
      <c r="D64" s="1">
        <v>13.445348425893172</v>
      </c>
      <c r="G64" t="s">
        <v>19</v>
      </c>
      <c r="H64" s="1">
        <v>14.779281126144594</v>
      </c>
    </row>
    <row r="65" spans="1:19" x14ac:dyDescent="0.25">
      <c r="A65" t="s">
        <v>19</v>
      </c>
      <c r="B65" s="9">
        <v>27034.399999999998</v>
      </c>
      <c r="C65" s="3">
        <v>182925</v>
      </c>
      <c r="D65" s="1">
        <v>14.778953122864561</v>
      </c>
      <c r="G65" t="s">
        <v>20</v>
      </c>
      <c r="H65" s="1">
        <v>16.979038490598622</v>
      </c>
    </row>
    <row r="66" spans="1:19" x14ac:dyDescent="0.25">
      <c r="A66" t="s">
        <v>20</v>
      </c>
      <c r="B66" s="9">
        <v>39325.1</v>
      </c>
      <c r="C66" s="3">
        <v>231615</v>
      </c>
      <c r="D66" s="1">
        <v>16.978649914729182</v>
      </c>
      <c r="G66" t="s">
        <v>21</v>
      </c>
      <c r="H66" s="1">
        <v>23.050469512648348</v>
      </c>
    </row>
    <row r="67" spans="1:19" x14ac:dyDescent="0.25">
      <c r="A67" t="s">
        <v>21</v>
      </c>
      <c r="B67" s="9">
        <v>46518.5</v>
      </c>
      <c r="C67" s="3">
        <v>201805</v>
      </c>
      <c r="D67" s="1">
        <v>23.051212804439931</v>
      </c>
      <c r="G67" t="s">
        <v>22</v>
      </c>
      <c r="H67" s="1">
        <v>26.254746540793938</v>
      </c>
    </row>
    <row r="68" spans="1:19" x14ac:dyDescent="0.25">
      <c r="A68" t="s">
        <v>22</v>
      </c>
      <c r="B68" s="9">
        <v>64855.6</v>
      </c>
      <c r="C68" s="3">
        <v>247022</v>
      </c>
      <c r="D68" s="1">
        <v>26.254989434139471</v>
      </c>
      <c r="G68" t="s">
        <v>23</v>
      </c>
      <c r="H68" s="1">
        <v>28.956391521977753</v>
      </c>
    </row>
    <row r="69" spans="1:19" x14ac:dyDescent="0.25">
      <c r="A69" t="s">
        <v>23</v>
      </c>
      <c r="B69" s="9">
        <v>73996.600000000006</v>
      </c>
      <c r="C69" s="3">
        <v>264020</v>
      </c>
      <c r="D69" s="1">
        <v>28.026891902128632</v>
      </c>
      <c r="G69" t="s">
        <v>24</v>
      </c>
      <c r="H69" s="1">
        <v>31.303886883224841</v>
      </c>
    </row>
    <row r="70" spans="1:19" x14ac:dyDescent="0.25">
      <c r="A70" t="s">
        <v>24</v>
      </c>
      <c r="B70" s="9">
        <v>72015.399999999994</v>
      </c>
      <c r="C70" s="3">
        <v>246979</v>
      </c>
      <c r="D70" s="1">
        <v>29.158511452390684</v>
      </c>
      <c r="G70" t="s">
        <v>25</v>
      </c>
      <c r="H70" s="1">
        <v>36.5</v>
      </c>
    </row>
    <row r="71" spans="1:19" x14ac:dyDescent="0.25">
      <c r="A71" t="s">
        <v>25</v>
      </c>
      <c r="B71" s="9">
        <v>91937.400000000009</v>
      </c>
      <c r="C71" s="6">
        <v>271921</v>
      </c>
      <c r="D71" s="1">
        <v>33.810334619246035</v>
      </c>
    </row>
    <row r="72" spans="1:19" x14ac:dyDescent="0.25">
      <c r="A72" t="s">
        <v>58</v>
      </c>
      <c r="B72" s="9">
        <v>75401.599999999991</v>
      </c>
      <c r="C72" s="6">
        <v>254552</v>
      </c>
      <c r="D72" s="1">
        <v>29.621295452402652</v>
      </c>
    </row>
    <row r="73" spans="1:19" x14ac:dyDescent="0.25">
      <c r="A73" t="s">
        <v>59</v>
      </c>
      <c r="B73" s="9">
        <v>74860</v>
      </c>
      <c r="C73" s="6">
        <v>243424</v>
      </c>
      <c r="D73" s="1">
        <v>30.752924937557513</v>
      </c>
    </row>
    <row r="74" spans="1:19" x14ac:dyDescent="0.25">
      <c r="A74" t="s">
        <v>72</v>
      </c>
      <c r="B74" s="9">
        <v>94997</v>
      </c>
      <c r="C74" s="6">
        <v>290882</v>
      </c>
      <c r="D74" s="1">
        <v>32.658260050467199</v>
      </c>
    </row>
    <row r="75" spans="1:19" x14ac:dyDescent="0.25">
      <c r="A75" t="s">
        <v>71</v>
      </c>
      <c r="B75" s="9">
        <v>105597</v>
      </c>
      <c r="C75" s="6">
        <v>314480</v>
      </c>
      <c r="D75" s="1">
        <v>33.578287967438307</v>
      </c>
    </row>
    <row r="76" spans="1:19" ht="15.75" x14ac:dyDescent="0.25">
      <c r="B76" s="7"/>
      <c r="C76" s="6"/>
      <c r="D76" s="1"/>
    </row>
    <row r="77" spans="1:19" x14ac:dyDescent="0.25">
      <c r="C77" t="s">
        <v>51</v>
      </c>
      <c r="D77" t="s">
        <v>51</v>
      </c>
      <c r="E77" t="s">
        <v>51</v>
      </c>
      <c r="F77" t="s">
        <v>51</v>
      </c>
      <c r="G77" t="s">
        <v>51</v>
      </c>
      <c r="H77" t="s">
        <v>31</v>
      </c>
      <c r="K77" t="s">
        <v>51</v>
      </c>
      <c r="L77" t="s">
        <v>51</v>
      </c>
      <c r="M77" t="s">
        <v>51</v>
      </c>
      <c r="N77" t="s">
        <v>51</v>
      </c>
      <c r="O77" t="s">
        <v>51</v>
      </c>
      <c r="P77" t="s">
        <v>31</v>
      </c>
    </row>
    <row r="78" spans="1:19" x14ac:dyDescent="0.25">
      <c r="C78" t="s">
        <v>32</v>
      </c>
      <c r="D78" t="s">
        <v>32</v>
      </c>
      <c r="E78" t="s">
        <v>32</v>
      </c>
      <c r="F78" t="s">
        <v>32</v>
      </c>
      <c r="G78" t="s">
        <v>32</v>
      </c>
      <c r="H78" t="s">
        <v>50</v>
      </c>
      <c r="K78" t="s">
        <v>32</v>
      </c>
      <c r="L78" t="s">
        <v>32</v>
      </c>
      <c r="M78" t="s">
        <v>32</v>
      </c>
      <c r="N78" t="s">
        <v>32</v>
      </c>
      <c r="O78" t="s">
        <v>32</v>
      </c>
      <c r="P78" t="s">
        <v>50</v>
      </c>
      <c r="S78" s="2" t="s">
        <v>61</v>
      </c>
    </row>
    <row r="79" spans="1:19" x14ac:dyDescent="0.25">
      <c r="C79" t="s">
        <v>47</v>
      </c>
      <c r="D79" t="s">
        <v>52</v>
      </c>
      <c r="E79" t="s">
        <v>53</v>
      </c>
      <c r="F79" t="s">
        <v>54</v>
      </c>
      <c r="G79" t="s">
        <v>55</v>
      </c>
      <c r="H79" t="s">
        <v>32</v>
      </c>
      <c r="K79" t="s">
        <v>47</v>
      </c>
      <c r="L79" t="s">
        <v>52</v>
      </c>
      <c r="M79" t="s">
        <v>53</v>
      </c>
      <c r="N79" t="s">
        <v>54</v>
      </c>
      <c r="O79" t="s">
        <v>55</v>
      </c>
      <c r="P79" t="s">
        <v>32</v>
      </c>
      <c r="S79" s="2" t="s">
        <v>62</v>
      </c>
    </row>
    <row r="80" spans="1:19" x14ac:dyDescent="0.25">
      <c r="C80" t="s">
        <v>49</v>
      </c>
      <c r="D80" t="s">
        <v>49</v>
      </c>
      <c r="E80" t="s">
        <v>49</v>
      </c>
      <c r="F80" t="s">
        <v>49</v>
      </c>
      <c r="G80" t="s">
        <v>49</v>
      </c>
      <c r="H80" t="s">
        <v>49</v>
      </c>
      <c r="K80" t="s">
        <v>49</v>
      </c>
      <c r="L80" t="s">
        <v>49</v>
      </c>
      <c r="M80" t="s">
        <v>49</v>
      </c>
      <c r="N80" t="s">
        <v>49</v>
      </c>
      <c r="O80" t="s">
        <v>49</v>
      </c>
      <c r="P80" t="s">
        <v>49</v>
      </c>
      <c r="S80" s="2" t="s">
        <v>63</v>
      </c>
    </row>
    <row r="81" spans="1:19" x14ac:dyDescent="0.25">
      <c r="C81" t="s">
        <v>26</v>
      </c>
      <c r="D81" t="s">
        <v>26</v>
      </c>
      <c r="E81" t="s">
        <v>26</v>
      </c>
      <c r="F81" t="s">
        <v>26</v>
      </c>
      <c r="G81" t="s">
        <v>26</v>
      </c>
      <c r="H81" t="s">
        <v>26</v>
      </c>
      <c r="K81" t="s">
        <v>26</v>
      </c>
      <c r="L81" t="s">
        <v>26</v>
      </c>
      <c r="M81" t="s">
        <v>26</v>
      </c>
      <c r="N81" t="s">
        <v>26</v>
      </c>
      <c r="O81" t="s">
        <v>26</v>
      </c>
      <c r="P81" t="s">
        <v>26</v>
      </c>
    </row>
    <row r="82" spans="1:19" x14ac:dyDescent="0.25">
      <c r="A82" s="5">
        <v>41456</v>
      </c>
      <c r="C82" s="4">
        <v>7725</v>
      </c>
      <c r="D82" s="4">
        <v>4142</v>
      </c>
      <c r="E82" s="4">
        <v>642</v>
      </c>
      <c r="F82" s="4">
        <v>804</v>
      </c>
      <c r="G82" s="8">
        <v>1791</v>
      </c>
      <c r="H82" s="8">
        <v>22153</v>
      </c>
      <c r="J82" s="5">
        <v>42186</v>
      </c>
      <c r="K82" s="10">
        <v>6762</v>
      </c>
      <c r="L82" s="12">
        <v>3225</v>
      </c>
      <c r="M82" s="11">
        <v>793</v>
      </c>
      <c r="N82" s="14">
        <v>1284</v>
      </c>
      <c r="O82" s="13">
        <v>1576</v>
      </c>
      <c r="P82" s="4">
        <v>21428</v>
      </c>
      <c r="R82" t="s">
        <v>64</v>
      </c>
      <c r="S82" s="8">
        <v>103.1</v>
      </c>
    </row>
    <row r="83" spans="1:19" x14ac:dyDescent="0.25">
      <c r="A83" s="5">
        <v>41487</v>
      </c>
      <c r="C83" s="4">
        <v>8615</v>
      </c>
      <c r="D83" s="4">
        <v>4460</v>
      </c>
      <c r="E83" s="4">
        <v>780</v>
      </c>
      <c r="F83" s="4">
        <v>799</v>
      </c>
      <c r="G83" s="8">
        <v>1603</v>
      </c>
      <c r="H83" s="8">
        <v>23543</v>
      </c>
      <c r="J83" s="5">
        <v>42217</v>
      </c>
      <c r="K83" s="10">
        <v>6641</v>
      </c>
      <c r="L83" s="12">
        <v>3485</v>
      </c>
      <c r="M83" s="11">
        <v>1104</v>
      </c>
      <c r="N83" s="14">
        <v>1159</v>
      </c>
      <c r="O83" s="13">
        <v>1544</v>
      </c>
      <c r="P83" s="4">
        <v>21537</v>
      </c>
      <c r="R83" t="s">
        <v>65</v>
      </c>
      <c r="S83" s="8">
        <v>103</v>
      </c>
    </row>
    <row r="84" spans="1:19" x14ac:dyDescent="0.25">
      <c r="A84" s="5">
        <v>41518</v>
      </c>
      <c r="C84" s="4">
        <v>8467</v>
      </c>
      <c r="D84" s="4">
        <v>4037</v>
      </c>
      <c r="E84" s="4">
        <v>689</v>
      </c>
      <c r="F84" s="4">
        <v>846</v>
      </c>
      <c r="G84" s="8">
        <v>1675</v>
      </c>
      <c r="H84" s="8">
        <v>22688</v>
      </c>
      <c r="J84" s="5">
        <v>42248</v>
      </c>
      <c r="K84" s="10">
        <v>6809</v>
      </c>
      <c r="L84" s="12">
        <v>3198</v>
      </c>
      <c r="M84" s="11">
        <v>882</v>
      </c>
      <c r="N84" s="14">
        <v>1210</v>
      </c>
      <c r="O84" s="13">
        <v>1467</v>
      </c>
      <c r="P84" s="4">
        <v>21849</v>
      </c>
      <c r="R84" s="18" t="s">
        <v>66</v>
      </c>
      <c r="S84" s="8">
        <v>99.9</v>
      </c>
    </row>
    <row r="85" spans="1:19" x14ac:dyDescent="0.25">
      <c r="A85" s="5">
        <v>41548</v>
      </c>
      <c r="C85" s="4">
        <v>8974</v>
      </c>
      <c r="D85" s="4">
        <v>3708</v>
      </c>
      <c r="E85" s="4">
        <v>720</v>
      </c>
      <c r="F85" s="4">
        <v>805</v>
      </c>
      <c r="G85" s="8">
        <v>1564</v>
      </c>
      <c r="H85" s="8">
        <v>22707</v>
      </c>
      <c r="J85" s="5">
        <v>42278</v>
      </c>
      <c r="K85" s="10">
        <v>6424</v>
      </c>
      <c r="L85" s="12">
        <v>3165</v>
      </c>
      <c r="M85" s="11">
        <v>787</v>
      </c>
      <c r="N85" s="14">
        <v>1250</v>
      </c>
      <c r="O85" s="13">
        <v>1393</v>
      </c>
      <c r="P85" s="4">
        <v>21166</v>
      </c>
      <c r="R85" s="18" t="s">
        <v>67</v>
      </c>
      <c r="S85" s="8">
        <v>98.7</v>
      </c>
    </row>
    <row r="86" spans="1:19" x14ac:dyDescent="0.25">
      <c r="A86" s="5">
        <v>41579</v>
      </c>
      <c r="C86" s="4">
        <v>8597</v>
      </c>
      <c r="D86" s="4">
        <v>3846</v>
      </c>
      <c r="E86" s="4">
        <v>742</v>
      </c>
      <c r="F86" s="4">
        <v>690</v>
      </c>
      <c r="G86" s="8">
        <v>1713</v>
      </c>
      <c r="H86" s="8">
        <v>21838</v>
      </c>
      <c r="J86" s="5">
        <v>42309</v>
      </c>
      <c r="K86" s="10">
        <v>6284</v>
      </c>
      <c r="L86" s="12">
        <v>3055</v>
      </c>
      <c r="M86" s="11">
        <v>982</v>
      </c>
      <c r="N86" s="14">
        <v>977</v>
      </c>
      <c r="O86" s="13">
        <v>1343</v>
      </c>
      <c r="P86" s="4">
        <v>19976</v>
      </c>
      <c r="S86" s="6">
        <f>SUM(S82:S85)</f>
        <v>404.7</v>
      </c>
    </row>
    <row r="87" spans="1:19" x14ac:dyDescent="0.25">
      <c r="A87" s="5">
        <v>41609</v>
      </c>
      <c r="C87" s="4">
        <v>9453</v>
      </c>
      <c r="D87" s="4">
        <v>4457</v>
      </c>
      <c r="E87" s="4">
        <v>768</v>
      </c>
      <c r="F87" s="4">
        <v>1028</v>
      </c>
      <c r="G87" s="8">
        <v>1804</v>
      </c>
      <c r="H87" s="8">
        <v>25529</v>
      </c>
      <c r="J87" s="5">
        <v>42339</v>
      </c>
      <c r="K87" s="10">
        <v>6077</v>
      </c>
      <c r="L87" s="12">
        <v>3405</v>
      </c>
      <c r="M87" s="11">
        <v>917</v>
      </c>
      <c r="N87" s="14">
        <v>1184</v>
      </c>
      <c r="O87" s="13">
        <v>1739</v>
      </c>
      <c r="P87" s="4">
        <v>20564</v>
      </c>
    </row>
    <row r="88" spans="1:19" x14ac:dyDescent="0.25">
      <c r="A88" s="5">
        <v>41640</v>
      </c>
      <c r="C88" s="4">
        <v>8139</v>
      </c>
      <c r="D88" s="4">
        <v>3944</v>
      </c>
      <c r="E88" s="4">
        <v>507</v>
      </c>
      <c r="F88" s="4">
        <v>615</v>
      </c>
      <c r="G88" s="8">
        <v>1797</v>
      </c>
      <c r="H88" s="8">
        <v>21981</v>
      </c>
      <c r="J88" s="5">
        <v>42370</v>
      </c>
      <c r="K88" s="10">
        <v>4960</v>
      </c>
      <c r="L88" s="12">
        <v>2697</v>
      </c>
      <c r="M88" s="11">
        <v>690</v>
      </c>
      <c r="N88" s="14">
        <v>874</v>
      </c>
      <c r="O88" s="13">
        <v>1403</v>
      </c>
      <c r="P88" s="4">
        <v>17134</v>
      </c>
      <c r="R88" s="2" t="s">
        <v>68</v>
      </c>
      <c r="S88">
        <f>+S86/4</f>
        <v>101.175</v>
      </c>
    </row>
    <row r="89" spans="1:19" x14ac:dyDescent="0.25">
      <c r="A89" s="5">
        <v>41671</v>
      </c>
      <c r="C89" s="4">
        <v>7870</v>
      </c>
      <c r="D89" s="4">
        <v>3985</v>
      </c>
      <c r="E89" s="4">
        <v>650</v>
      </c>
      <c r="F89" s="4">
        <v>809</v>
      </c>
      <c r="G89" s="8">
        <v>1783</v>
      </c>
      <c r="H89" s="8">
        <v>22428</v>
      </c>
      <c r="J89" s="5">
        <v>42401</v>
      </c>
      <c r="K89" s="10">
        <v>4997</v>
      </c>
      <c r="L89" s="12">
        <v>2620</v>
      </c>
      <c r="M89" s="11">
        <v>652</v>
      </c>
      <c r="N89" s="14">
        <v>1050</v>
      </c>
      <c r="O89" s="13">
        <v>1421</v>
      </c>
      <c r="P89" s="4">
        <v>18502</v>
      </c>
      <c r="R89" s="2" t="s">
        <v>69</v>
      </c>
    </row>
    <row r="90" spans="1:19" x14ac:dyDescent="0.25">
      <c r="A90" s="5">
        <v>41699</v>
      </c>
      <c r="C90" s="4">
        <v>8661</v>
      </c>
      <c r="D90" s="4">
        <v>4297</v>
      </c>
      <c r="E90" s="4">
        <v>619</v>
      </c>
      <c r="F90" s="4">
        <v>1014</v>
      </c>
      <c r="G90" s="8">
        <v>1874</v>
      </c>
      <c r="H90" s="8">
        <v>23982</v>
      </c>
      <c r="J90" s="5">
        <v>42430</v>
      </c>
      <c r="K90" s="10">
        <v>6461</v>
      </c>
      <c r="L90" s="12">
        <v>2859</v>
      </c>
      <c r="M90" s="11">
        <v>600</v>
      </c>
      <c r="N90" s="14">
        <v>1140</v>
      </c>
      <c r="O90" s="13">
        <v>1383</v>
      </c>
      <c r="P90" s="4">
        <v>20503</v>
      </c>
      <c r="R90" s="2" t="s">
        <v>62</v>
      </c>
    </row>
    <row r="91" spans="1:19" x14ac:dyDescent="0.25">
      <c r="A91" s="5">
        <v>41730</v>
      </c>
      <c r="C91" s="4">
        <v>8465</v>
      </c>
      <c r="D91" s="4">
        <v>3832</v>
      </c>
      <c r="E91" s="4">
        <v>616</v>
      </c>
      <c r="F91" s="4">
        <v>794</v>
      </c>
      <c r="G91" s="8">
        <v>1761</v>
      </c>
      <c r="H91" s="8">
        <v>22254</v>
      </c>
      <c r="J91" s="5">
        <v>42461</v>
      </c>
      <c r="K91" s="10">
        <v>6093</v>
      </c>
      <c r="L91" s="12">
        <v>2419</v>
      </c>
      <c r="M91" s="11">
        <v>722</v>
      </c>
      <c r="N91" s="14">
        <v>979</v>
      </c>
      <c r="O91" s="13">
        <v>1137</v>
      </c>
      <c r="P91" s="4">
        <v>19690</v>
      </c>
      <c r="R91" s="2" t="s">
        <v>70</v>
      </c>
    </row>
    <row r="92" spans="1:19" x14ac:dyDescent="0.25">
      <c r="A92" s="5">
        <v>41760</v>
      </c>
      <c r="C92" s="4">
        <v>7255</v>
      </c>
      <c r="D92" s="4">
        <v>3746</v>
      </c>
      <c r="E92" s="4">
        <v>734</v>
      </c>
      <c r="F92" s="4">
        <v>914</v>
      </c>
      <c r="G92" s="8">
        <v>1404</v>
      </c>
      <c r="H92" s="8">
        <v>21956</v>
      </c>
      <c r="J92" s="5">
        <v>42491</v>
      </c>
      <c r="K92" s="10">
        <v>6631</v>
      </c>
      <c r="L92" s="12">
        <v>2536</v>
      </c>
      <c r="M92" s="11">
        <v>710</v>
      </c>
      <c r="N92" s="14">
        <v>1001</v>
      </c>
      <c r="O92" s="13">
        <v>1413</v>
      </c>
      <c r="P92" s="4">
        <v>20673</v>
      </c>
    </row>
    <row r="93" spans="1:19" x14ac:dyDescent="0.25">
      <c r="A93" s="5">
        <v>41791</v>
      </c>
      <c r="C93" s="4">
        <v>7305</v>
      </c>
      <c r="D93" s="4">
        <v>3872</v>
      </c>
      <c r="E93" s="4">
        <v>854</v>
      </c>
      <c r="F93" s="4">
        <v>940</v>
      </c>
      <c r="G93" s="8">
        <v>1692</v>
      </c>
      <c r="H93" s="8">
        <v>21863</v>
      </c>
      <c r="J93" s="5">
        <v>42522</v>
      </c>
      <c r="K93" s="10">
        <v>6720</v>
      </c>
      <c r="L93" s="12">
        <v>2606</v>
      </c>
      <c r="M93" s="11">
        <v>771</v>
      </c>
      <c r="N93" s="14">
        <v>1055</v>
      </c>
      <c r="O93" s="13">
        <v>1264</v>
      </c>
      <c r="P93" s="4">
        <v>20401</v>
      </c>
    </row>
    <row r="94" spans="1:19" ht="15.75" x14ac:dyDescent="0.25">
      <c r="C94" s="7">
        <f t="shared" ref="C94:H94" si="1">SUM(C82:C93)</f>
        <v>99526</v>
      </c>
      <c r="D94" s="7">
        <f t="shared" si="1"/>
        <v>48326</v>
      </c>
      <c r="E94" s="7">
        <f t="shared" si="1"/>
        <v>8321</v>
      </c>
      <c r="F94" s="7">
        <f t="shared" si="1"/>
        <v>10058</v>
      </c>
      <c r="G94" s="6">
        <f t="shared" si="1"/>
        <v>20461</v>
      </c>
      <c r="H94" s="6">
        <f t="shared" si="1"/>
        <v>272922</v>
      </c>
      <c r="K94" s="16">
        <f t="shared" ref="K94:P94" si="2">SUM(K82:K93)</f>
        <v>74859</v>
      </c>
      <c r="L94" s="7">
        <f t="shared" si="2"/>
        <v>35270</v>
      </c>
      <c r="M94" s="7">
        <f t="shared" si="2"/>
        <v>9610</v>
      </c>
      <c r="N94" s="17">
        <f t="shared" si="2"/>
        <v>13163</v>
      </c>
      <c r="O94" s="7">
        <f t="shared" si="2"/>
        <v>17083</v>
      </c>
      <c r="P94" s="7">
        <f t="shared" si="2"/>
        <v>243423</v>
      </c>
      <c r="Q94" s="15"/>
    </row>
    <row r="96" spans="1:19" x14ac:dyDescent="0.25">
      <c r="C96" s="1">
        <f>+C94/H94*(100)</f>
        <v>36.466829350510402</v>
      </c>
      <c r="D96" s="1">
        <f>+D94/H94*(100)</f>
        <v>17.706890613435341</v>
      </c>
      <c r="E96" s="1">
        <f>+E94/H94*(100)</f>
        <v>3.0488564498281563</v>
      </c>
      <c r="F96" s="1">
        <f>+F94/H94*(100)</f>
        <v>3.6853020276855655</v>
      </c>
      <c r="G96" s="1">
        <f>+G94/H94*(100)</f>
        <v>7.4970137988143133</v>
      </c>
      <c r="K96" s="1">
        <f>+K94/P94*(100)</f>
        <v>30.752640465362763</v>
      </c>
      <c r="L96" s="1">
        <f>+L94/P94*(100)</f>
        <v>14.489181383846224</v>
      </c>
      <c r="M96" s="1">
        <f>+M94/P94*(100)</f>
        <v>3.9478603090094198</v>
      </c>
      <c r="N96" s="1">
        <f>+N94/P94*(100)</f>
        <v>5.4074594430271583</v>
      </c>
      <c r="O96" s="1">
        <f>+O94/P94*(100)</f>
        <v>7.0178249384815734</v>
      </c>
    </row>
    <row r="98" spans="1:15" x14ac:dyDescent="0.25">
      <c r="C98" s="9">
        <f t="shared" ref="C98:H98" si="3">+C94/103.7*(100)</f>
        <v>95974.927675988438</v>
      </c>
      <c r="D98" s="9">
        <f t="shared" si="3"/>
        <v>46601.735776277725</v>
      </c>
      <c r="E98" s="9">
        <f t="shared" si="3"/>
        <v>8024.10800385728</v>
      </c>
      <c r="F98" s="9">
        <f t="shared" si="3"/>
        <v>9699.1321118611377</v>
      </c>
      <c r="G98" s="9">
        <f t="shared" si="3"/>
        <v>19730.954676952748</v>
      </c>
      <c r="H98" s="9">
        <f t="shared" si="3"/>
        <v>263184.18514946959</v>
      </c>
      <c r="K98" s="9">
        <f>+K94/S88*(100)</f>
        <v>73989.621942179394</v>
      </c>
      <c r="L98" s="9">
        <f>+L94/S88*(100)</f>
        <v>34860.390412651352</v>
      </c>
      <c r="M98" s="9">
        <f>+M94/S88*(100)</f>
        <v>9498.3938720039532</v>
      </c>
      <c r="N98" s="9">
        <f>+N94/S88*(100)</f>
        <v>13010.130961205832</v>
      </c>
      <c r="O98" s="9">
        <f>+O94/S88*(100)</f>
        <v>16884.605880899431</v>
      </c>
    </row>
    <row r="100" spans="1:15" x14ac:dyDescent="0.25">
      <c r="A100" s="22" t="s">
        <v>27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B12" sqref="B12"/>
    </sheetView>
  </sheetViews>
  <sheetFormatPr defaultRowHeight="15" x14ac:dyDescent="0.25"/>
  <cols>
    <col min="3" max="3" width="10.42578125" customWidth="1"/>
    <col min="4" max="4" width="11.140625" customWidth="1"/>
    <col min="5" max="5" width="11" customWidth="1"/>
    <col min="6" max="6" width="10.5703125" customWidth="1"/>
    <col min="8" max="8" width="10.85546875" customWidth="1"/>
  </cols>
  <sheetData>
    <row r="1" spans="1:18" x14ac:dyDescent="0.25">
      <c r="Q1" t="s">
        <v>37</v>
      </c>
      <c r="R1" t="s">
        <v>36</v>
      </c>
    </row>
    <row r="2" spans="1:18" x14ac:dyDescent="0.25">
      <c r="L2" t="s">
        <v>28</v>
      </c>
      <c r="M2" t="s">
        <v>29</v>
      </c>
      <c r="N2" t="s">
        <v>75</v>
      </c>
      <c r="Q2" t="s">
        <v>80</v>
      </c>
      <c r="R2" t="s">
        <v>80</v>
      </c>
    </row>
    <row r="3" spans="1:18" x14ac:dyDescent="0.25">
      <c r="J3" t="s">
        <v>31</v>
      </c>
      <c r="L3" t="s">
        <v>73</v>
      </c>
      <c r="M3" t="s">
        <v>73</v>
      </c>
      <c r="N3" t="s">
        <v>73</v>
      </c>
      <c r="Q3" t="s">
        <v>77</v>
      </c>
      <c r="R3" t="s">
        <v>77</v>
      </c>
    </row>
    <row r="4" spans="1:18" x14ac:dyDescent="0.25">
      <c r="C4" t="s">
        <v>28</v>
      </c>
      <c r="D4" t="s">
        <v>29</v>
      </c>
      <c r="E4" t="s">
        <v>75</v>
      </c>
      <c r="F4" t="s">
        <v>31</v>
      </c>
      <c r="H4" t="s">
        <v>37</v>
      </c>
      <c r="I4" t="s">
        <v>36</v>
      </c>
      <c r="J4" t="s">
        <v>29</v>
      </c>
      <c r="L4" t="s">
        <v>76</v>
      </c>
      <c r="M4" t="s">
        <v>76</v>
      </c>
      <c r="N4" t="s">
        <v>76</v>
      </c>
      <c r="Q4" t="s">
        <v>78</v>
      </c>
      <c r="R4" t="s">
        <v>78</v>
      </c>
    </row>
    <row r="5" spans="1:18" x14ac:dyDescent="0.25">
      <c r="C5" t="s">
        <v>73</v>
      </c>
      <c r="D5" t="s">
        <v>73</v>
      </c>
      <c r="E5" t="s">
        <v>73</v>
      </c>
      <c r="F5" t="s">
        <v>73</v>
      </c>
      <c r="H5" t="s">
        <v>73</v>
      </c>
      <c r="I5" t="s">
        <v>73</v>
      </c>
      <c r="J5" t="s">
        <v>73</v>
      </c>
      <c r="L5" t="s">
        <v>73</v>
      </c>
      <c r="M5" t="s">
        <v>73</v>
      </c>
      <c r="N5" t="s">
        <v>73</v>
      </c>
      <c r="Q5" t="s">
        <v>79</v>
      </c>
      <c r="R5" t="s">
        <v>79</v>
      </c>
    </row>
    <row r="6" spans="1:18" x14ac:dyDescent="0.25">
      <c r="A6" t="s">
        <v>0</v>
      </c>
      <c r="C6" s="2" t="s">
        <v>74</v>
      </c>
      <c r="D6" s="2" t="s">
        <v>74</v>
      </c>
      <c r="E6" s="2" t="s">
        <v>74</v>
      </c>
      <c r="F6" s="2" t="s">
        <v>74</v>
      </c>
      <c r="H6" s="2" t="s">
        <v>74</v>
      </c>
      <c r="I6" s="2" t="s">
        <v>74</v>
      </c>
      <c r="J6" s="2" t="s">
        <v>74</v>
      </c>
      <c r="L6" s="2" t="s">
        <v>74</v>
      </c>
      <c r="M6" s="2" t="s">
        <v>74</v>
      </c>
      <c r="N6" s="2" t="s">
        <v>74</v>
      </c>
      <c r="Q6" t="s">
        <v>80</v>
      </c>
      <c r="R6" t="s">
        <v>80</v>
      </c>
    </row>
    <row r="7" spans="1:18" x14ac:dyDescent="0.25">
      <c r="C7" t="s">
        <v>26</v>
      </c>
      <c r="D7" t="s">
        <v>26</v>
      </c>
      <c r="E7" t="s">
        <v>26</v>
      </c>
      <c r="F7" t="s">
        <v>26</v>
      </c>
      <c r="H7" t="s">
        <v>26</v>
      </c>
      <c r="I7" t="s">
        <v>26</v>
      </c>
      <c r="J7" t="s">
        <v>26</v>
      </c>
      <c r="Q7" s="3" t="s">
        <v>74</v>
      </c>
      <c r="R7" s="3" t="s">
        <v>74</v>
      </c>
    </row>
    <row r="8" spans="1:18" x14ac:dyDescent="0.25">
      <c r="A8" t="s">
        <v>1</v>
      </c>
      <c r="C8">
        <v>92.8</v>
      </c>
      <c r="D8">
        <v>1138.9000000000001</v>
      </c>
      <c r="E8">
        <v>9.5</v>
      </c>
      <c r="F8">
        <v>1241.2</v>
      </c>
      <c r="H8">
        <v>1062.9000000000001</v>
      </c>
      <c r="I8">
        <v>76</v>
      </c>
      <c r="J8">
        <v>1138.9000000000001</v>
      </c>
      <c r="L8" s="1">
        <v>7.4766355140186906</v>
      </c>
      <c r="M8" s="1">
        <v>91.757976152110871</v>
      </c>
      <c r="N8" s="1">
        <v>0.76538833387044791</v>
      </c>
      <c r="P8" t="s">
        <v>1</v>
      </c>
      <c r="Q8" s="1">
        <v>93.326894371762222</v>
      </c>
      <c r="R8" s="1">
        <v>6.6731056282377725</v>
      </c>
    </row>
    <row r="9" spans="1:18" x14ac:dyDescent="0.25">
      <c r="A9" t="s">
        <v>2</v>
      </c>
      <c r="C9">
        <v>144</v>
      </c>
      <c r="D9">
        <v>1350.5</v>
      </c>
      <c r="E9">
        <v>8.1999999999999993</v>
      </c>
      <c r="F9">
        <v>1502.7</v>
      </c>
      <c r="H9">
        <v>1266.4000000000001</v>
      </c>
      <c r="I9">
        <v>84.1</v>
      </c>
      <c r="J9">
        <v>1350.5</v>
      </c>
      <c r="L9" s="1">
        <v>9.582751048113396</v>
      </c>
      <c r="M9" s="1">
        <v>89.871564517202359</v>
      </c>
      <c r="N9" s="1">
        <v>0.545684434684235</v>
      </c>
      <c r="P9" t="s">
        <v>2</v>
      </c>
      <c r="Q9" s="1">
        <v>93.772676786375413</v>
      </c>
      <c r="R9" s="1">
        <v>6.2273232136245831</v>
      </c>
    </row>
    <row r="10" spans="1:18" x14ac:dyDescent="0.25">
      <c r="A10" t="s">
        <v>3</v>
      </c>
      <c r="C10">
        <v>93.6</v>
      </c>
      <c r="D10">
        <v>1870.9</v>
      </c>
      <c r="E10">
        <v>11.4</v>
      </c>
      <c r="F10">
        <v>1975.9</v>
      </c>
      <c r="H10">
        <v>1764.5</v>
      </c>
      <c r="I10">
        <v>106.4</v>
      </c>
      <c r="J10">
        <v>1870.9</v>
      </c>
      <c r="L10" s="1">
        <v>4.7370818361253093</v>
      </c>
      <c r="M10" s="1">
        <v>94.685965888961988</v>
      </c>
      <c r="N10" s="1">
        <v>0.57695227491269796</v>
      </c>
      <c r="P10" t="s">
        <v>3</v>
      </c>
      <c r="Q10" s="1">
        <v>94.312897535945268</v>
      </c>
      <c r="R10" s="1">
        <v>5.6871024640547327</v>
      </c>
    </row>
    <row r="11" spans="1:18" x14ac:dyDescent="0.25">
      <c r="A11" t="s">
        <v>4</v>
      </c>
      <c r="C11">
        <v>114.5</v>
      </c>
      <c r="D11">
        <v>2421</v>
      </c>
      <c r="E11">
        <v>21.9</v>
      </c>
      <c r="F11">
        <v>2557.4</v>
      </c>
      <c r="H11">
        <v>2295.5</v>
      </c>
      <c r="I11">
        <v>125.5</v>
      </c>
      <c r="J11">
        <v>2421</v>
      </c>
      <c r="L11" s="1">
        <v>4.47720340971299</v>
      </c>
      <c r="M11" s="1">
        <v>94.666458121529672</v>
      </c>
      <c r="N11" s="1">
        <v>0.85633846875733166</v>
      </c>
      <c r="P11" t="s">
        <v>4</v>
      </c>
      <c r="Q11" s="1">
        <v>94.816191656340351</v>
      </c>
      <c r="R11" s="1">
        <v>5.1838083436596447</v>
      </c>
    </row>
    <row r="12" spans="1:18" x14ac:dyDescent="0.25">
      <c r="A12" t="s">
        <v>5</v>
      </c>
      <c r="C12">
        <v>111.6</v>
      </c>
      <c r="D12">
        <v>2954.6</v>
      </c>
      <c r="E12">
        <v>53.6</v>
      </c>
      <c r="F12">
        <v>3119.7999999999997</v>
      </c>
      <c r="H12">
        <v>2805.7</v>
      </c>
      <c r="I12">
        <v>148.9</v>
      </c>
      <c r="J12">
        <v>2954.6</v>
      </c>
      <c r="L12" s="1">
        <v>3.5771523815629211</v>
      </c>
      <c r="M12" s="1">
        <v>94.704788768510809</v>
      </c>
      <c r="N12" s="1">
        <v>1.7180588499262774</v>
      </c>
      <c r="P12" t="s">
        <v>5</v>
      </c>
      <c r="Q12" s="1">
        <v>94.960400731063416</v>
      </c>
      <c r="R12" s="1">
        <v>5.0395992689365743</v>
      </c>
    </row>
    <row r="13" spans="1:18" x14ac:dyDescent="0.25">
      <c r="A13" t="s">
        <v>6</v>
      </c>
      <c r="C13">
        <v>145.4</v>
      </c>
      <c r="D13">
        <v>3453.5</v>
      </c>
      <c r="E13">
        <v>49.9</v>
      </c>
      <c r="F13">
        <v>3648.8</v>
      </c>
      <c r="H13">
        <v>3278.9</v>
      </c>
      <c r="I13">
        <v>174.6</v>
      </c>
      <c r="J13">
        <v>3453.5</v>
      </c>
      <c r="L13" s="1">
        <v>3.9848717386538035</v>
      </c>
      <c r="M13" s="1">
        <v>94.647555360666516</v>
      </c>
      <c r="N13" s="1">
        <v>1.3675729006796753</v>
      </c>
      <c r="P13" t="s">
        <v>6</v>
      </c>
      <c r="Q13" s="1">
        <v>94.944259446937892</v>
      </c>
      <c r="R13" s="1">
        <v>5.0557405530621109</v>
      </c>
    </row>
    <row r="14" spans="1:18" x14ac:dyDescent="0.25">
      <c r="A14" t="s">
        <v>7</v>
      </c>
      <c r="C14">
        <v>156.80000000000001</v>
      </c>
      <c r="D14">
        <v>3795</v>
      </c>
      <c r="E14">
        <v>57.9</v>
      </c>
      <c r="F14">
        <v>4009.7000000000003</v>
      </c>
      <c r="H14">
        <v>3616.9</v>
      </c>
      <c r="I14">
        <v>178.1</v>
      </c>
      <c r="J14">
        <v>3795</v>
      </c>
      <c r="L14" s="1">
        <v>3.9105169962840116</v>
      </c>
      <c r="M14" s="1">
        <v>94.645484699603458</v>
      </c>
      <c r="N14" s="1">
        <v>1.4439983041125271</v>
      </c>
      <c r="P14" t="s">
        <v>7</v>
      </c>
      <c r="Q14" s="1">
        <v>95.306982872200265</v>
      </c>
      <c r="R14" s="1">
        <v>4.6930171277997363</v>
      </c>
    </row>
    <row r="15" spans="1:18" x14ac:dyDescent="0.25">
      <c r="A15" t="s">
        <v>8</v>
      </c>
      <c r="C15">
        <v>158.1</v>
      </c>
      <c r="D15">
        <v>4001.7999999999997</v>
      </c>
      <c r="E15">
        <v>43.4</v>
      </c>
      <c r="F15">
        <v>4203.2999999999993</v>
      </c>
      <c r="H15">
        <v>3809.7</v>
      </c>
      <c r="I15">
        <v>192.1</v>
      </c>
      <c r="J15">
        <v>4001.7999999999997</v>
      </c>
      <c r="L15" s="1">
        <v>3.761330383270288</v>
      </c>
      <c r="M15" s="1">
        <v>95.206147550733959</v>
      </c>
      <c r="N15" s="1">
        <v>1.0325220659957655</v>
      </c>
      <c r="P15" t="s">
        <v>8</v>
      </c>
      <c r="Q15" s="1">
        <v>95.199660152931187</v>
      </c>
      <c r="R15" s="1">
        <v>4.8003398470688197</v>
      </c>
    </row>
    <row r="16" spans="1:18" x14ac:dyDescent="0.25">
      <c r="A16" t="s">
        <v>9</v>
      </c>
      <c r="C16">
        <v>227.5</v>
      </c>
      <c r="D16">
        <v>5015</v>
      </c>
      <c r="E16">
        <v>60.8</v>
      </c>
      <c r="F16">
        <v>5303.3</v>
      </c>
      <c r="H16">
        <v>4771.6000000000004</v>
      </c>
      <c r="I16">
        <v>243.4</v>
      </c>
      <c r="J16">
        <v>5015</v>
      </c>
      <c r="L16" s="1">
        <v>4.2897818339524445</v>
      </c>
      <c r="M16" s="1">
        <v>94.563762185808827</v>
      </c>
      <c r="N16" s="1">
        <v>1.1464559802387193</v>
      </c>
      <c r="P16" t="s">
        <v>9</v>
      </c>
      <c r="Q16" s="1">
        <v>95.146560319042877</v>
      </c>
      <c r="R16" s="1">
        <v>4.8534396809571287</v>
      </c>
    </row>
    <row r="17" spans="1:18" x14ac:dyDescent="0.25">
      <c r="A17" t="s">
        <v>10</v>
      </c>
      <c r="C17">
        <v>222.7</v>
      </c>
      <c r="D17">
        <v>5841.5999999999995</v>
      </c>
      <c r="E17">
        <v>41.4</v>
      </c>
      <c r="F17">
        <v>6105.6999999999989</v>
      </c>
      <c r="H17">
        <v>5536.7</v>
      </c>
      <c r="I17">
        <v>304.89999999999998</v>
      </c>
      <c r="J17">
        <v>5841.5999999999995</v>
      </c>
      <c r="L17" s="1">
        <v>3.6474114352162736</v>
      </c>
      <c r="M17" s="1">
        <v>95.674533632507348</v>
      </c>
      <c r="N17" s="1">
        <v>0.67805493227639757</v>
      </c>
      <c r="P17" t="s">
        <v>10</v>
      </c>
      <c r="Q17" s="1">
        <v>94.780539578197761</v>
      </c>
      <c r="R17" s="1">
        <v>5.2194604218022462</v>
      </c>
    </row>
    <row r="18" spans="1:18" x14ac:dyDescent="0.25">
      <c r="A18" t="s">
        <v>11</v>
      </c>
      <c r="C18">
        <v>333.1</v>
      </c>
      <c r="D18">
        <v>7127.2</v>
      </c>
      <c r="E18">
        <v>54.9</v>
      </c>
      <c r="F18">
        <v>7515.2</v>
      </c>
      <c r="H18">
        <v>6720.3</v>
      </c>
      <c r="I18">
        <v>406.9</v>
      </c>
      <c r="J18">
        <v>7127.2</v>
      </c>
      <c r="L18" s="1">
        <v>4.4323504364487976</v>
      </c>
      <c r="M18" s="1">
        <v>94.837130083031724</v>
      </c>
      <c r="N18" s="1">
        <v>0.73051948051948046</v>
      </c>
      <c r="P18" t="s">
        <v>11</v>
      </c>
      <c r="Q18" s="1">
        <v>94.290885621281845</v>
      </c>
      <c r="R18" s="1">
        <v>5.7091143787181498</v>
      </c>
    </row>
    <row r="19" spans="1:18" x14ac:dyDescent="0.25">
      <c r="A19" t="s">
        <v>12</v>
      </c>
      <c r="C19">
        <v>379.2</v>
      </c>
      <c r="D19">
        <v>9399</v>
      </c>
      <c r="E19">
        <v>103</v>
      </c>
      <c r="F19">
        <v>9881.2000000000007</v>
      </c>
      <c r="H19">
        <v>8870.9</v>
      </c>
      <c r="I19">
        <v>528.1</v>
      </c>
      <c r="J19">
        <v>9399</v>
      </c>
      <c r="L19" s="1">
        <v>3.8375905760433953</v>
      </c>
      <c r="M19" s="1">
        <v>95.120025907784481</v>
      </c>
      <c r="N19" s="1">
        <v>1.0423835161721247</v>
      </c>
      <c r="P19" t="s">
        <v>12</v>
      </c>
      <c r="Q19" s="1">
        <v>94.381317161400148</v>
      </c>
      <c r="R19" s="1">
        <v>5.6186828385998515</v>
      </c>
    </row>
    <row r="20" spans="1:18" x14ac:dyDescent="0.25">
      <c r="A20" t="s">
        <v>13</v>
      </c>
      <c r="C20">
        <v>430.1</v>
      </c>
      <c r="D20">
        <v>10691.1</v>
      </c>
      <c r="E20">
        <v>153.6</v>
      </c>
      <c r="F20">
        <v>11274.800000000001</v>
      </c>
      <c r="H20">
        <v>10049.6</v>
      </c>
      <c r="I20">
        <v>641.5</v>
      </c>
      <c r="J20">
        <v>10691.1</v>
      </c>
      <c r="L20" s="1">
        <v>3.8147018128924683</v>
      </c>
      <c r="M20" s="1">
        <v>94.822968034909707</v>
      </c>
      <c r="N20" s="1">
        <v>1.3623301521978215</v>
      </c>
      <c r="P20" t="s">
        <v>13</v>
      </c>
      <c r="Q20" s="1">
        <v>93.999681978468075</v>
      </c>
      <c r="R20" s="1">
        <v>6.0003180215319283</v>
      </c>
    </row>
    <row r="21" spans="1:18" x14ac:dyDescent="0.25">
      <c r="A21" t="s">
        <v>14</v>
      </c>
      <c r="C21">
        <v>631.9</v>
      </c>
      <c r="D21">
        <v>12917.9</v>
      </c>
      <c r="E21">
        <v>239.3</v>
      </c>
      <c r="F21">
        <v>13789.099999999999</v>
      </c>
      <c r="H21">
        <v>12150.6</v>
      </c>
      <c r="I21">
        <v>767.3</v>
      </c>
      <c r="J21">
        <v>12917.9</v>
      </c>
      <c r="L21" s="1">
        <v>4.5826051011306035</v>
      </c>
      <c r="M21" s="1">
        <v>93.68196619068685</v>
      </c>
      <c r="N21" s="1">
        <v>1.7354287081825504</v>
      </c>
      <c r="P21" t="s">
        <v>14</v>
      </c>
      <c r="Q21" s="1">
        <v>94.060180060226514</v>
      </c>
      <c r="R21" s="1">
        <v>5.9398199397734928</v>
      </c>
    </row>
    <row r="22" spans="1:18" x14ac:dyDescent="0.25">
      <c r="A22" t="s">
        <v>15</v>
      </c>
      <c r="C22">
        <v>674.2</v>
      </c>
      <c r="D22">
        <v>14474.8</v>
      </c>
      <c r="E22">
        <v>188.5</v>
      </c>
      <c r="F22">
        <v>15337.5</v>
      </c>
      <c r="H22">
        <v>13664.9</v>
      </c>
      <c r="I22">
        <v>809.9</v>
      </c>
      <c r="J22">
        <v>14474.8</v>
      </c>
      <c r="L22" s="1">
        <v>4.3957620211898947</v>
      </c>
      <c r="M22" s="1">
        <v>94.375224123879377</v>
      </c>
      <c r="N22" s="1">
        <v>1.2290138549307252</v>
      </c>
      <c r="P22" t="s">
        <v>15</v>
      </c>
      <c r="Q22" s="1">
        <v>94.404758614972224</v>
      </c>
      <c r="R22" s="1">
        <v>5.595241385027772</v>
      </c>
    </row>
    <row r="23" spans="1:18" x14ac:dyDescent="0.25">
      <c r="A23" t="s">
        <v>16</v>
      </c>
      <c r="C23">
        <v>647.29999999999995</v>
      </c>
      <c r="D23">
        <v>18974.3</v>
      </c>
      <c r="E23">
        <v>190.6</v>
      </c>
      <c r="F23">
        <v>19812.199999999997</v>
      </c>
      <c r="H23">
        <v>17811.7</v>
      </c>
      <c r="I23">
        <v>1162.5999999999999</v>
      </c>
      <c r="J23">
        <v>18974.3</v>
      </c>
      <c r="L23" s="1">
        <v>3.2671788090166665</v>
      </c>
      <c r="M23" s="1">
        <v>95.770787696469867</v>
      </c>
      <c r="N23" s="1">
        <v>0.96203349451348175</v>
      </c>
      <c r="P23" t="s">
        <v>16</v>
      </c>
      <c r="Q23" s="1">
        <v>93.872764739674196</v>
      </c>
      <c r="R23" s="1">
        <v>6.1272352603258096</v>
      </c>
    </row>
    <row r="24" spans="1:18" x14ac:dyDescent="0.25">
      <c r="A24" t="s">
        <v>17</v>
      </c>
      <c r="C24">
        <v>720</v>
      </c>
      <c r="D24">
        <v>22045</v>
      </c>
      <c r="E24">
        <v>370.2</v>
      </c>
      <c r="F24">
        <v>23135.200000000001</v>
      </c>
      <c r="H24">
        <v>20955.2</v>
      </c>
      <c r="I24">
        <v>1089.8</v>
      </c>
      <c r="J24">
        <v>22045</v>
      </c>
      <c r="L24" s="1">
        <v>3.1121408070818495</v>
      </c>
      <c r="M24" s="1">
        <v>95.287700127943566</v>
      </c>
      <c r="N24" s="1">
        <v>1.600159064974584</v>
      </c>
      <c r="P24" t="s">
        <v>17</v>
      </c>
      <c r="Q24" s="1">
        <v>95.056475391245186</v>
      </c>
      <c r="R24" s="1">
        <v>4.943524608754819</v>
      </c>
    </row>
    <row r="25" spans="1:18" x14ac:dyDescent="0.25">
      <c r="A25" t="s">
        <v>18</v>
      </c>
      <c r="C25">
        <v>856.4</v>
      </c>
      <c r="D25">
        <v>25815.399999999998</v>
      </c>
      <c r="E25">
        <v>467.7</v>
      </c>
      <c r="F25">
        <v>27139.5</v>
      </c>
      <c r="H25">
        <v>24470.6</v>
      </c>
      <c r="I25">
        <v>1344.8</v>
      </c>
      <c r="J25">
        <v>25815.399999999998</v>
      </c>
      <c r="L25" s="1">
        <v>3.1555481862230326</v>
      </c>
      <c r="M25" s="1">
        <v>95.121133403341986</v>
      </c>
      <c r="N25" s="1">
        <v>1.723318410434975</v>
      </c>
      <c r="P25" t="s">
        <v>18</v>
      </c>
      <c r="Q25" s="1">
        <v>94.790706322582651</v>
      </c>
      <c r="R25" s="1">
        <v>5.2092936774173557</v>
      </c>
    </row>
    <row r="26" spans="1:18" x14ac:dyDescent="0.25">
      <c r="A26" t="s">
        <v>19</v>
      </c>
      <c r="C26">
        <v>837.9</v>
      </c>
      <c r="D26">
        <v>29562.800000000003</v>
      </c>
      <c r="E26">
        <v>575.6</v>
      </c>
      <c r="F26">
        <v>30976.300000000003</v>
      </c>
      <c r="H26">
        <v>27663.4</v>
      </c>
      <c r="I26">
        <v>1899.4</v>
      </c>
      <c r="J26">
        <v>29562.800000000003</v>
      </c>
      <c r="L26" s="1">
        <v>2.7049712199326579</v>
      </c>
      <c r="M26" s="1">
        <v>95.436833966613193</v>
      </c>
      <c r="N26" s="1">
        <v>1.8581948134541566</v>
      </c>
      <c r="P26" t="s">
        <v>19</v>
      </c>
      <c r="Q26" s="1">
        <v>93.575033488032261</v>
      </c>
      <c r="R26" s="1">
        <v>6.4249665119677433</v>
      </c>
    </row>
    <row r="27" spans="1:18" x14ac:dyDescent="0.25">
      <c r="A27" t="s">
        <v>20</v>
      </c>
      <c r="C27">
        <v>1052.7</v>
      </c>
      <c r="D27">
        <v>35233.5</v>
      </c>
      <c r="E27">
        <v>757.4</v>
      </c>
      <c r="F27">
        <v>37043.599999999999</v>
      </c>
      <c r="H27">
        <v>33306.699999999997</v>
      </c>
      <c r="I27">
        <v>1926.8</v>
      </c>
      <c r="J27">
        <v>35233.5</v>
      </c>
      <c r="L27" s="1">
        <v>2.8417864354436397</v>
      </c>
      <c r="M27" s="1">
        <v>95.113595870811693</v>
      </c>
      <c r="N27" s="1">
        <v>2.0446176937446685</v>
      </c>
      <c r="P27" t="s">
        <v>20</v>
      </c>
      <c r="Q27" s="1">
        <v>94.531340911348565</v>
      </c>
      <c r="R27" s="1">
        <v>5.4686590886514255</v>
      </c>
    </row>
    <row r="28" spans="1:18" x14ac:dyDescent="0.25">
      <c r="A28" t="s">
        <v>21</v>
      </c>
      <c r="C28">
        <v>915.1</v>
      </c>
      <c r="D28">
        <v>34941.200000000004</v>
      </c>
      <c r="E28">
        <v>483</v>
      </c>
      <c r="F28">
        <v>36339.300000000003</v>
      </c>
      <c r="H28">
        <v>33297.4</v>
      </c>
      <c r="I28">
        <v>1643.8</v>
      </c>
      <c r="J28">
        <v>34941.200000000004</v>
      </c>
      <c r="L28" s="1">
        <v>2.5182103122514743</v>
      </c>
      <c r="M28" s="1">
        <v>96.152650161120334</v>
      </c>
      <c r="N28" s="1">
        <v>1.3291395266281958</v>
      </c>
      <c r="P28" t="s">
        <v>21</v>
      </c>
      <c r="Q28" s="1">
        <v>95.295525053518475</v>
      </c>
      <c r="R28" s="1">
        <v>4.7044749464815165</v>
      </c>
    </row>
    <row r="29" spans="1:18" x14ac:dyDescent="0.25">
      <c r="A29" t="s">
        <v>22</v>
      </c>
      <c r="C29">
        <v>1116.9000000000001</v>
      </c>
      <c r="D29">
        <v>39349.4</v>
      </c>
      <c r="E29">
        <v>613</v>
      </c>
      <c r="F29">
        <v>41079.300000000003</v>
      </c>
      <c r="H29">
        <v>37281.300000000003</v>
      </c>
      <c r="I29">
        <v>2068.1</v>
      </c>
      <c r="J29">
        <v>39349.4</v>
      </c>
      <c r="L29" s="1">
        <v>2.7188876149301473</v>
      </c>
      <c r="M29" s="1">
        <v>95.788876636164687</v>
      </c>
      <c r="N29" s="1">
        <v>1.4922357489051663</v>
      </c>
      <c r="P29" t="s">
        <v>22</v>
      </c>
      <c r="Q29" s="1">
        <v>94.744265477999662</v>
      </c>
      <c r="R29" s="1">
        <v>5.2557345220003349</v>
      </c>
    </row>
    <row r="30" spans="1:18" x14ac:dyDescent="0.25">
      <c r="A30" t="s">
        <v>23</v>
      </c>
      <c r="C30">
        <v>1092</v>
      </c>
      <c r="D30">
        <v>41319.1</v>
      </c>
      <c r="E30">
        <v>849</v>
      </c>
      <c r="F30">
        <v>43260.1</v>
      </c>
      <c r="H30">
        <v>39233</v>
      </c>
      <c r="I30">
        <v>2086.1</v>
      </c>
      <c r="J30">
        <v>41319.1</v>
      </c>
      <c r="L30" s="1">
        <v>2.52426600955615</v>
      </c>
      <c r="M30" s="1">
        <v>95.513186515981246</v>
      </c>
      <c r="N30" s="1">
        <v>1.962547474462611</v>
      </c>
      <c r="P30" t="s">
        <v>23</v>
      </c>
      <c r="Q30" s="1">
        <v>94.951245307860049</v>
      </c>
      <c r="R30" s="1">
        <v>5.0487546921399549</v>
      </c>
    </row>
    <row r="31" spans="1:18" x14ac:dyDescent="0.25">
      <c r="A31" t="s">
        <v>24</v>
      </c>
      <c r="C31">
        <v>1078.7</v>
      </c>
      <c r="D31">
        <v>42592.899999999994</v>
      </c>
      <c r="E31">
        <v>764.3</v>
      </c>
      <c r="F31">
        <v>44435.899999999994</v>
      </c>
      <c r="H31">
        <v>40364.699999999997</v>
      </c>
      <c r="I31">
        <v>2228.1999999999998</v>
      </c>
      <c r="J31">
        <v>42592.899999999994</v>
      </c>
      <c r="L31" s="1">
        <v>2.4275416948908433</v>
      </c>
      <c r="M31" s="1">
        <v>95.852452634018888</v>
      </c>
      <c r="N31" s="1">
        <v>1.7200056710902671</v>
      </c>
      <c r="P31" t="s">
        <v>24</v>
      </c>
      <c r="Q31" s="1">
        <v>94.768611670020135</v>
      </c>
      <c r="R31" s="1">
        <v>5.2313883299798798</v>
      </c>
    </row>
    <row r="32" spans="1:18" x14ac:dyDescent="0.25">
      <c r="A32" t="s">
        <v>25</v>
      </c>
      <c r="C32">
        <v>1422.5</v>
      </c>
      <c r="D32">
        <v>47796.5</v>
      </c>
      <c r="E32">
        <v>731.6</v>
      </c>
      <c r="F32">
        <v>49950.6</v>
      </c>
      <c r="H32">
        <v>44970</v>
      </c>
      <c r="I32">
        <v>2826.5</v>
      </c>
      <c r="J32">
        <v>47796.5</v>
      </c>
      <c r="L32" s="1">
        <v>2.8478136398761977</v>
      </c>
      <c r="M32" s="1">
        <v>95.687539288817362</v>
      </c>
      <c r="N32" s="1">
        <v>1.4646470713064508</v>
      </c>
      <c r="P32" t="s">
        <v>25</v>
      </c>
      <c r="Q32" s="1">
        <v>94.08638707855178</v>
      </c>
      <c r="R32" s="1">
        <v>5.9136129214482231</v>
      </c>
    </row>
    <row r="33" spans="1:18" x14ac:dyDescent="0.25">
      <c r="A33" t="s">
        <v>58</v>
      </c>
      <c r="C33">
        <v>2231.1</v>
      </c>
      <c r="D33">
        <v>54068.7</v>
      </c>
      <c r="E33">
        <v>694.4</v>
      </c>
      <c r="F33">
        <v>56994.2</v>
      </c>
      <c r="H33">
        <v>50807.7</v>
      </c>
      <c r="I33">
        <v>3261</v>
      </c>
      <c r="J33">
        <v>54068.7</v>
      </c>
      <c r="L33" s="1">
        <v>3.9146088549361164</v>
      </c>
      <c r="M33" s="1">
        <v>94.867021556579445</v>
      </c>
      <c r="N33" s="1">
        <v>1.2183695884844423</v>
      </c>
      <c r="P33" t="s">
        <v>58</v>
      </c>
      <c r="Q33" s="1">
        <v>93.968784157932404</v>
      </c>
      <c r="R33" s="1">
        <v>6.0312158420675921</v>
      </c>
    </row>
    <row r="34" spans="1:18" x14ac:dyDescent="0.25">
      <c r="A34" t="s">
        <v>59</v>
      </c>
      <c r="C34">
        <v>2571.5</v>
      </c>
      <c r="D34">
        <v>58110.3</v>
      </c>
      <c r="E34">
        <v>654.1</v>
      </c>
      <c r="F34">
        <v>61335.9</v>
      </c>
      <c r="H34">
        <v>54544.5</v>
      </c>
      <c r="I34">
        <v>3565.8</v>
      </c>
      <c r="J34">
        <v>58110.3</v>
      </c>
      <c r="L34" s="1">
        <v>4.1924875969864299</v>
      </c>
      <c r="M34" s="1">
        <v>94.741089639183585</v>
      </c>
      <c r="N34" s="1">
        <v>1.0664227638299919</v>
      </c>
      <c r="P34" t="s">
        <v>59</v>
      </c>
      <c r="Q34" s="1">
        <v>93.863738442238287</v>
      </c>
      <c r="R34" s="1">
        <v>6.1362615577617046</v>
      </c>
    </row>
    <row r="35" spans="1:18" x14ac:dyDescent="0.25">
      <c r="A35" t="s">
        <v>72</v>
      </c>
      <c r="C35">
        <v>2867.4</v>
      </c>
      <c r="D35">
        <v>57138.3</v>
      </c>
      <c r="E35">
        <v>1057.2</v>
      </c>
      <c r="F35">
        <v>61062.9</v>
      </c>
      <c r="H35">
        <v>53395.5</v>
      </c>
      <c r="I35">
        <v>3742.8</v>
      </c>
      <c r="J35">
        <v>57138.3</v>
      </c>
      <c r="L35" s="1">
        <v>4.6958136609954657</v>
      </c>
      <c r="M35" s="1">
        <v>93.572856841060613</v>
      </c>
      <c r="N35" s="1">
        <v>1.7313294979439235</v>
      </c>
      <c r="P35" t="s">
        <v>72</v>
      </c>
      <c r="Q35" s="1">
        <v>93.449577603813907</v>
      </c>
      <c r="R35" s="1">
        <v>6.5504223961860948</v>
      </c>
    </row>
    <row r="36" spans="1:18" x14ac:dyDescent="0.25">
      <c r="A36" t="s">
        <v>71</v>
      </c>
      <c r="C36">
        <v>2913.2</v>
      </c>
      <c r="D36">
        <v>64058.400000000001</v>
      </c>
      <c r="E36">
        <v>797.9</v>
      </c>
      <c r="F36">
        <v>67769.5</v>
      </c>
      <c r="H36">
        <v>60007</v>
      </c>
      <c r="I36">
        <v>4051.4</v>
      </c>
      <c r="J36">
        <v>64058.400000000001</v>
      </c>
      <c r="L36" s="1">
        <v>4.2986889382391782</v>
      </c>
      <c r="M36" s="1">
        <v>94.523937759611627</v>
      </c>
      <c r="N36" s="1">
        <v>1.177373302149197</v>
      </c>
      <c r="P36" t="s">
        <v>71</v>
      </c>
      <c r="Q36" s="1">
        <v>93.675458643987369</v>
      </c>
      <c r="R36" s="1">
        <v>6.3245413560126389</v>
      </c>
    </row>
    <row r="39" spans="1:18" x14ac:dyDescent="0.25">
      <c r="A39" t="s">
        <v>57</v>
      </c>
    </row>
    <row r="44" spans="1:18" x14ac:dyDescent="0.25">
      <c r="F44" s="2"/>
      <c r="G44" s="2"/>
      <c r="H44" s="2"/>
    </row>
  </sheetData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6"/>
  <sheetViews>
    <sheetView topLeftCell="G1" workbookViewId="0">
      <selection activeCell="U32" sqref="U32"/>
    </sheetView>
  </sheetViews>
  <sheetFormatPr defaultRowHeight="15" x14ac:dyDescent="0.25"/>
  <cols>
    <col min="2" max="2" width="9.42578125" bestFit="1" customWidth="1"/>
    <col min="5" max="5" width="10.85546875" customWidth="1"/>
  </cols>
  <sheetData>
    <row r="1" spans="1:31" s="22" customFormat="1" x14ac:dyDescent="0.25">
      <c r="M1" s="22" t="s">
        <v>82</v>
      </c>
      <c r="N1" s="22" t="s">
        <v>83</v>
      </c>
      <c r="O1" s="22" t="s">
        <v>91</v>
      </c>
    </row>
    <row r="2" spans="1:31" s="22" customFormat="1" x14ac:dyDescent="0.25">
      <c r="K2" t="s">
        <v>31</v>
      </c>
      <c r="L2" t="s">
        <v>31</v>
      </c>
      <c r="M2" s="22" t="s">
        <v>84</v>
      </c>
      <c r="N2" s="22" t="s">
        <v>84</v>
      </c>
      <c r="O2" s="22" t="s">
        <v>92</v>
      </c>
    </row>
    <row r="3" spans="1:31" s="22" customFormat="1" x14ac:dyDescent="0.25">
      <c r="K3" t="s">
        <v>81</v>
      </c>
      <c r="L3" t="s">
        <v>81</v>
      </c>
      <c r="M3" s="22" t="s">
        <v>85</v>
      </c>
      <c r="N3" s="22" t="s">
        <v>85</v>
      </c>
      <c r="O3" s="22" t="s">
        <v>82</v>
      </c>
    </row>
    <row r="4" spans="1:31" s="22" customFormat="1" x14ac:dyDescent="0.25">
      <c r="B4" s="22" t="s">
        <v>31</v>
      </c>
      <c r="C4" s="22" t="s">
        <v>28</v>
      </c>
      <c r="D4" s="22" t="s">
        <v>29</v>
      </c>
      <c r="E4" s="22" t="s">
        <v>75</v>
      </c>
      <c r="F4" s="22" t="s">
        <v>31</v>
      </c>
      <c r="G4" s="22" t="s">
        <v>28</v>
      </c>
      <c r="H4" s="22" t="s">
        <v>29</v>
      </c>
      <c r="I4" s="22" t="s">
        <v>75</v>
      </c>
      <c r="K4" t="s">
        <v>32</v>
      </c>
      <c r="L4" t="s">
        <v>73</v>
      </c>
      <c r="M4" t="s">
        <v>95</v>
      </c>
      <c r="N4" s="22" t="s">
        <v>95</v>
      </c>
      <c r="O4" s="22" t="s">
        <v>84</v>
      </c>
    </row>
    <row r="5" spans="1:31" s="22" customFormat="1" x14ac:dyDescent="0.25">
      <c r="B5" s="22" t="s">
        <v>32</v>
      </c>
      <c r="C5" s="22" t="s">
        <v>32</v>
      </c>
      <c r="D5" s="22" t="s">
        <v>32</v>
      </c>
      <c r="E5" s="22" t="s">
        <v>32</v>
      </c>
      <c r="F5" s="22" t="s">
        <v>73</v>
      </c>
      <c r="G5" s="22" t="s">
        <v>73</v>
      </c>
      <c r="H5" s="22" t="s">
        <v>73</v>
      </c>
      <c r="I5" s="22" t="s">
        <v>73</v>
      </c>
      <c r="K5" t="s">
        <v>26</v>
      </c>
      <c r="L5" t="s">
        <v>26</v>
      </c>
      <c r="M5" t="s">
        <v>96</v>
      </c>
      <c r="N5" s="22" t="s">
        <v>96</v>
      </c>
      <c r="O5" s="22" t="s">
        <v>85</v>
      </c>
      <c r="W5" s="22" t="s">
        <v>93</v>
      </c>
      <c r="Y5"/>
      <c r="AD5"/>
      <c r="AE5" t="s">
        <v>87</v>
      </c>
    </row>
    <row r="6" spans="1:31" x14ac:dyDescent="0.25">
      <c r="B6" s="2" t="s">
        <v>47</v>
      </c>
      <c r="C6" s="2" t="s">
        <v>47</v>
      </c>
      <c r="D6" s="2" t="s">
        <v>47</v>
      </c>
      <c r="E6" s="2" t="s">
        <v>47</v>
      </c>
      <c r="F6" s="2" t="s">
        <v>74</v>
      </c>
      <c r="G6" s="2" t="s">
        <v>74</v>
      </c>
      <c r="H6" s="2" t="s">
        <v>74</v>
      </c>
      <c r="I6" s="2" t="s">
        <v>74</v>
      </c>
      <c r="M6" t="s">
        <v>97</v>
      </c>
      <c r="N6" s="22" t="s">
        <v>97</v>
      </c>
      <c r="O6" s="22" t="s">
        <v>95</v>
      </c>
      <c r="W6" t="s">
        <v>85</v>
      </c>
      <c r="AE6" t="s">
        <v>88</v>
      </c>
    </row>
    <row r="7" spans="1:31" x14ac:dyDescent="0.25">
      <c r="B7" s="22" t="s">
        <v>26</v>
      </c>
      <c r="C7" s="22" t="s">
        <v>26</v>
      </c>
      <c r="D7" s="22" t="s">
        <v>26</v>
      </c>
      <c r="E7" s="22" t="s">
        <v>26</v>
      </c>
      <c r="F7" s="22" t="s">
        <v>26</v>
      </c>
      <c r="G7" s="22" t="s">
        <v>26</v>
      </c>
      <c r="H7" s="22" t="s">
        <v>26</v>
      </c>
      <c r="I7" s="22" t="s">
        <v>26</v>
      </c>
      <c r="O7" s="22" t="s">
        <v>96</v>
      </c>
      <c r="W7" s="22" t="s">
        <v>95</v>
      </c>
      <c r="X7" t="s">
        <v>94</v>
      </c>
      <c r="AE7" t="s">
        <v>89</v>
      </c>
    </row>
    <row r="8" spans="1:31" x14ac:dyDescent="0.25">
      <c r="B8" s="22"/>
      <c r="C8" s="22"/>
      <c r="D8" s="22"/>
      <c r="E8" s="22"/>
      <c r="O8" s="22" t="s">
        <v>97</v>
      </c>
      <c r="W8" s="22" t="s">
        <v>96</v>
      </c>
      <c r="X8" t="s">
        <v>93</v>
      </c>
      <c r="AE8" t="s">
        <v>90</v>
      </c>
    </row>
    <row r="9" spans="1:31" x14ac:dyDescent="0.25">
      <c r="B9" s="22"/>
      <c r="C9" s="22"/>
      <c r="D9" s="22"/>
      <c r="E9" s="22"/>
      <c r="W9" s="22" t="s">
        <v>97</v>
      </c>
      <c r="AD9" s="21">
        <v>21794</v>
      </c>
      <c r="AE9" s="20">
        <v>70.3</v>
      </c>
    </row>
    <row r="10" spans="1:31" x14ac:dyDescent="0.25">
      <c r="A10" t="s">
        <v>1</v>
      </c>
      <c r="B10" s="22">
        <v>1171.2</v>
      </c>
      <c r="C10" s="1">
        <v>685.30000000000007</v>
      </c>
      <c r="D10" s="22">
        <v>174.1</v>
      </c>
      <c r="E10" s="22">
        <v>311.8</v>
      </c>
      <c r="F10" s="22">
        <v>1241.2</v>
      </c>
      <c r="G10" s="22">
        <v>92.8</v>
      </c>
      <c r="H10" s="22">
        <v>1138.9000000000001</v>
      </c>
      <c r="I10" s="22">
        <v>9.5</v>
      </c>
      <c r="K10" s="26">
        <v>49027</v>
      </c>
      <c r="L10" s="26">
        <v>-51245</v>
      </c>
      <c r="M10">
        <v>68</v>
      </c>
      <c r="N10">
        <v>105.9</v>
      </c>
      <c r="O10">
        <v>65.599999999999994</v>
      </c>
      <c r="W10" s="23">
        <v>51.7</v>
      </c>
      <c r="X10" s="19">
        <v>403852</v>
      </c>
      <c r="Y10">
        <v>781145.06769825914</v>
      </c>
      <c r="AD10" s="21">
        <v>21885</v>
      </c>
      <c r="AE10" s="20">
        <v>68.2</v>
      </c>
    </row>
    <row r="11" spans="1:31" x14ac:dyDescent="0.25">
      <c r="A11" t="s">
        <v>2</v>
      </c>
      <c r="B11" s="22">
        <v>1347.2</v>
      </c>
      <c r="C11" s="1">
        <v>789.9</v>
      </c>
      <c r="D11" s="22">
        <v>187.1</v>
      </c>
      <c r="E11" s="22">
        <v>370.2</v>
      </c>
      <c r="F11" s="22">
        <v>1502.7</v>
      </c>
      <c r="G11" s="22">
        <v>144</v>
      </c>
      <c r="H11" s="22">
        <v>1350.5</v>
      </c>
      <c r="I11" s="22">
        <v>8.1999999999999993</v>
      </c>
      <c r="K11" s="26">
        <v>52685</v>
      </c>
      <c r="L11" s="26">
        <v>-49625</v>
      </c>
      <c r="M11">
        <v>65.400000000000006</v>
      </c>
      <c r="N11">
        <v>108</v>
      </c>
      <c r="O11">
        <v>66.400000000000006</v>
      </c>
      <c r="W11" s="23">
        <v>53.2</v>
      </c>
      <c r="X11" s="19">
        <v>414473</v>
      </c>
      <c r="Y11" s="22">
        <v>779084.58646616538</v>
      </c>
      <c r="AD11" s="21">
        <v>21976</v>
      </c>
      <c r="AE11" s="20">
        <v>70.099999999999994</v>
      </c>
    </row>
    <row r="12" spans="1:31" x14ac:dyDescent="0.25">
      <c r="A12" t="s">
        <v>3</v>
      </c>
      <c r="B12" s="22">
        <v>1467.1</v>
      </c>
      <c r="C12" s="1">
        <v>989.6</v>
      </c>
      <c r="D12" s="22">
        <v>216.4</v>
      </c>
      <c r="E12" s="22">
        <v>261.10000000000002</v>
      </c>
      <c r="F12" s="22">
        <v>1975.9</v>
      </c>
      <c r="G12" s="22">
        <v>93.6</v>
      </c>
      <c r="H12" s="22">
        <v>1870.9</v>
      </c>
      <c r="I12" s="22">
        <v>11.4</v>
      </c>
      <c r="K12" s="26">
        <v>55537</v>
      </c>
      <c r="L12" s="26">
        <v>-51413</v>
      </c>
      <c r="M12">
        <v>62.3</v>
      </c>
      <c r="N12">
        <v>106.6</v>
      </c>
      <c r="O12">
        <v>62.4</v>
      </c>
      <c r="W12" s="23">
        <v>54</v>
      </c>
      <c r="X12" s="19">
        <v>422433</v>
      </c>
      <c r="Y12" s="22">
        <v>782283.33333333326</v>
      </c>
      <c r="AD12" s="21">
        <v>22068</v>
      </c>
      <c r="AE12" s="20">
        <v>71.099999999999994</v>
      </c>
    </row>
    <row r="13" spans="1:31" x14ac:dyDescent="0.25">
      <c r="A13" t="s">
        <v>4</v>
      </c>
      <c r="B13" s="22">
        <v>2267.7999999999997</v>
      </c>
      <c r="C13" s="1">
        <v>1383.1</v>
      </c>
      <c r="D13" s="22">
        <v>484</v>
      </c>
      <c r="E13" s="22">
        <v>400.7</v>
      </c>
      <c r="F13" s="22">
        <v>2557.4</v>
      </c>
      <c r="G13" s="22">
        <v>114.5</v>
      </c>
      <c r="H13" s="22">
        <v>2421</v>
      </c>
      <c r="I13" s="22">
        <v>21.9</v>
      </c>
      <c r="K13" s="26">
        <v>60787</v>
      </c>
      <c r="L13" s="26">
        <v>-59848</v>
      </c>
      <c r="M13">
        <v>64.599999999999994</v>
      </c>
      <c r="N13">
        <v>114.9</v>
      </c>
      <c r="O13">
        <v>64.7</v>
      </c>
      <c r="W13" s="23">
        <v>54.5</v>
      </c>
      <c r="X13" s="19">
        <v>443383</v>
      </c>
      <c r="Y13" s="22">
        <v>813546.78899082565</v>
      </c>
      <c r="AD13" s="21">
        <v>22160</v>
      </c>
      <c r="AE13" s="20">
        <v>68.900000000000006</v>
      </c>
    </row>
    <row r="14" spans="1:31" x14ac:dyDescent="0.25">
      <c r="A14" t="s">
        <v>5</v>
      </c>
      <c r="B14" s="22">
        <v>2590.7000000000003</v>
      </c>
      <c r="C14" s="1">
        <v>1237.7</v>
      </c>
      <c r="D14" s="22">
        <v>570.6</v>
      </c>
      <c r="E14" s="22">
        <v>782.4</v>
      </c>
      <c r="F14" s="22">
        <v>3119.7999999999997</v>
      </c>
      <c r="G14" s="22">
        <v>111.6</v>
      </c>
      <c r="H14" s="22">
        <v>2954.6</v>
      </c>
      <c r="I14" s="22">
        <v>53.6</v>
      </c>
      <c r="K14" s="26">
        <v>64514</v>
      </c>
      <c r="L14" s="26">
        <v>-64801</v>
      </c>
      <c r="M14">
        <v>63.1</v>
      </c>
      <c r="N14">
        <v>116.4</v>
      </c>
      <c r="O14">
        <v>61.8</v>
      </c>
      <c r="W14" s="23">
        <v>55.1</v>
      </c>
      <c r="X14" s="19">
        <v>465753</v>
      </c>
      <c r="Y14" s="22">
        <v>845286.75136116147</v>
      </c>
      <c r="AD14" s="21">
        <v>22251</v>
      </c>
      <c r="AE14" s="20">
        <v>72.400000000000006</v>
      </c>
    </row>
    <row r="15" spans="1:31" x14ac:dyDescent="0.25">
      <c r="A15" t="s">
        <v>6</v>
      </c>
      <c r="B15" s="22">
        <v>2963.8</v>
      </c>
      <c r="C15" s="1">
        <v>1558.1</v>
      </c>
      <c r="D15" s="22">
        <v>528.9</v>
      </c>
      <c r="E15" s="22">
        <v>876.8</v>
      </c>
      <c r="F15" s="22">
        <v>3648.8</v>
      </c>
      <c r="G15" s="22">
        <v>145.4</v>
      </c>
      <c r="H15" s="22">
        <v>3453.5</v>
      </c>
      <c r="I15" s="22">
        <v>49.9</v>
      </c>
      <c r="K15" s="26">
        <v>67191</v>
      </c>
      <c r="L15" s="26">
        <v>-75239</v>
      </c>
      <c r="M15">
        <v>64.3</v>
      </c>
      <c r="N15">
        <v>113.5</v>
      </c>
      <c r="O15">
        <v>61.7</v>
      </c>
      <c r="W15" s="23">
        <v>56.3</v>
      </c>
      <c r="X15" s="19">
        <v>494567</v>
      </c>
      <c r="Y15" s="22">
        <v>878449.37833037309</v>
      </c>
      <c r="AD15" s="21">
        <v>22341</v>
      </c>
      <c r="AE15" s="20">
        <v>66.7</v>
      </c>
    </row>
    <row r="16" spans="1:31" x14ac:dyDescent="0.25">
      <c r="A16" t="s">
        <v>7</v>
      </c>
      <c r="B16" s="22">
        <v>3782.2000000000003</v>
      </c>
      <c r="C16" s="1">
        <v>1760.6</v>
      </c>
      <c r="D16" s="22">
        <v>710.7</v>
      </c>
      <c r="E16" s="22">
        <v>1310.9</v>
      </c>
      <c r="F16" s="22">
        <v>4009.7000000000003</v>
      </c>
      <c r="G16" s="22">
        <v>156.80000000000001</v>
      </c>
      <c r="H16" s="22">
        <v>3795</v>
      </c>
      <c r="I16" s="22">
        <v>57.9</v>
      </c>
      <c r="K16" s="26">
        <v>76309</v>
      </c>
      <c r="L16" s="26">
        <v>-77911</v>
      </c>
      <c r="M16">
        <v>65.8</v>
      </c>
      <c r="N16">
        <v>112.4</v>
      </c>
      <c r="O16">
        <v>63.3</v>
      </c>
      <c r="W16" s="23">
        <v>57.8</v>
      </c>
      <c r="X16" s="19">
        <v>527599</v>
      </c>
      <c r="Y16" s="22">
        <v>912801.03806228377</v>
      </c>
      <c r="AD16" s="21">
        <v>22433</v>
      </c>
      <c r="AE16" s="20">
        <v>62.3</v>
      </c>
    </row>
    <row r="17" spans="1:31" x14ac:dyDescent="0.25">
      <c r="A17" t="s">
        <v>8</v>
      </c>
      <c r="B17" s="22">
        <v>3584.1</v>
      </c>
      <c r="C17" s="1">
        <v>2229.9</v>
      </c>
      <c r="D17" s="22">
        <v>597.1</v>
      </c>
      <c r="E17" s="22">
        <v>757.1</v>
      </c>
      <c r="F17" s="22">
        <v>4203.2999999999993</v>
      </c>
      <c r="G17" s="22">
        <v>158.1</v>
      </c>
      <c r="H17" s="22">
        <v>4001.7999999999997</v>
      </c>
      <c r="I17" s="22">
        <v>43.4</v>
      </c>
      <c r="K17" s="26">
        <v>81057</v>
      </c>
      <c r="L17" s="26">
        <v>-79449</v>
      </c>
      <c r="M17">
        <v>62.4</v>
      </c>
      <c r="N17">
        <v>103.2</v>
      </c>
      <c r="O17">
        <v>61</v>
      </c>
      <c r="W17" s="23">
        <v>58.6</v>
      </c>
      <c r="X17" s="19">
        <v>555291</v>
      </c>
      <c r="Y17" s="22">
        <v>947595.56313993176</v>
      </c>
      <c r="AD17" s="21">
        <v>22525</v>
      </c>
      <c r="AE17" s="20">
        <v>69.099999999999994</v>
      </c>
    </row>
    <row r="18" spans="1:31" x14ac:dyDescent="0.25">
      <c r="A18" t="s">
        <v>9</v>
      </c>
      <c r="B18" s="22">
        <v>3871.5</v>
      </c>
      <c r="C18" s="1">
        <v>2693.9</v>
      </c>
      <c r="D18" s="22">
        <v>745.5</v>
      </c>
      <c r="E18" s="22">
        <v>432.1</v>
      </c>
      <c r="F18" s="22">
        <v>5303.3</v>
      </c>
      <c r="G18" s="22">
        <v>227.5</v>
      </c>
      <c r="H18" s="22">
        <v>5015</v>
      </c>
      <c r="I18" s="22">
        <v>60.8</v>
      </c>
      <c r="K18" s="26">
        <v>88583</v>
      </c>
      <c r="L18" s="26">
        <v>-92034</v>
      </c>
      <c r="M18">
        <v>65</v>
      </c>
      <c r="N18">
        <v>106.7</v>
      </c>
      <c r="O18">
        <v>64</v>
      </c>
      <c r="W18" s="23">
        <v>59.3</v>
      </c>
      <c r="X18" s="19">
        <v>588097</v>
      </c>
      <c r="Y18" s="22">
        <v>991731.87183811131</v>
      </c>
      <c r="AD18" s="21">
        <v>22616</v>
      </c>
      <c r="AE18" s="20">
        <v>67.7</v>
      </c>
    </row>
    <row r="19" spans="1:31" x14ac:dyDescent="0.25">
      <c r="A19" t="s">
        <v>10</v>
      </c>
      <c r="B19" s="22">
        <v>3947.7</v>
      </c>
      <c r="C19" s="1">
        <v>2566.5</v>
      </c>
      <c r="D19" s="22">
        <v>760.7</v>
      </c>
      <c r="E19" s="22">
        <v>620.5</v>
      </c>
      <c r="F19" s="22">
        <v>6105.6999999999989</v>
      </c>
      <c r="G19" s="22">
        <v>222.7</v>
      </c>
      <c r="H19" s="22">
        <v>5841.5999999999995</v>
      </c>
      <c r="I19" s="22">
        <v>41.4</v>
      </c>
      <c r="K19" s="26">
        <v>85636</v>
      </c>
      <c r="L19" s="26">
        <v>-98178</v>
      </c>
      <c r="M19">
        <v>62.2</v>
      </c>
      <c r="N19">
        <v>107.6</v>
      </c>
      <c r="O19">
        <v>61.2</v>
      </c>
      <c r="W19" s="23">
        <v>59.5</v>
      </c>
      <c r="X19" s="19">
        <v>620141</v>
      </c>
      <c r="Y19" s="22">
        <v>1042253.781512605</v>
      </c>
      <c r="AD19" s="21">
        <v>22706</v>
      </c>
      <c r="AE19" s="20">
        <v>67.7</v>
      </c>
    </row>
    <row r="20" spans="1:31" x14ac:dyDescent="0.25">
      <c r="A20" t="s">
        <v>11</v>
      </c>
      <c r="B20" s="22">
        <v>4965.8999999999996</v>
      </c>
      <c r="C20" s="1">
        <v>3556.1</v>
      </c>
      <c r="D20" s="22">
        <v>853.1</v>
      </c>
      <c r="E20" s="22">
        <v>556.70000000000005</v>
      </c>
      <c r="F20" s="22">
        <v>7515.2</v>
      </c>
      <c r="G20" s="22">
        <v>333.1</v>
      </c>
      <c r="H20" s="22">
        <v>7127.2</v>
      </c>
      <c r="I20" s="22">
        <v>54.9</v>
      </c>
      <c r="K20" s="26">
        <v>97685</v>
      </c>
      <c r="L20" s="26">
        <v>-110564</v>
      </c>
      <c r="M20">
        <v>63.9</v>
      </c>
      <c r="N20">
        <v>105.7</v>
      </c>
      <c r="O20">
        <v>64.400000000000006</v>
      </c>
      <c r="W20" s="23">
        <v>61</v>
      </c>
      <c r="X20" s="19">
        <v>661159</v>
      </c>
      <c r="Y20" s="22">
        <v>1083867.2131147541</v>
      </c>
      <c r="AD20" s="21">
        <v>22798</v>
      </c>
      <c r="AE20" s="20">
        <v>67.599999999999994</v>
      </c>
    </row>
    <row r="21" spans="1:31" x14ac:dyDescent="0.25">
      <c r="A21" t="s">
        <v>12</v>
      </c>
      <c r="B21" s="22">
        <v>6841.1</v>
      </c>
      <c r="C21" s="1">
        <v>4465.3</v>
      </c>
      <c r="D21" s="22">
        <v>1203.7</v>
      </c>
      <c r="E21" s="22">
        <v>1172.0999999999999</v>
      </c>
      <c r="F21" s="22">
        <v>9881.2000000000007</v>
      </c>
      <c r="G21" s="22">
        <v>379.2</v>
      </c>
      <c r="H21" s="22">
        <v>9399</v>
      </c>
      <c r="I21" s="22">
        <v>103</v>
      </c>
      <c r="K21" s="26">
        <v>120201</v>
      </c>
      <c r="L21" s="26">
        <v>-120800</v>
      </c>
      <c r="M21">
        <v>74.5</v>
      </c>
      <c r="N21">
        <v>117.1</v>
      </c>
      <c r="O21">
        <v>75.400000000000006</v>
      </c>
      <c r="W21" s="23">
        <v>63.9</v>
      </c>
      <c r="X21" s="19">
        <v>705066</v>
      </c>
      <c r="Y21" s="22">
        <v>1103389.6713615025</v>
      </c>
      <c r="AD21" s="21">
        <v>22890</v>
      </c>
      <c r="AE21" s="20">
        <v>66.099999999999994</v>
      </c>
    </row>
    <row r="22" spans="1:31" x14ac:dyDescent="0.25">
      <c r="A22" t="s">
        <v>13</v>
      </c>
      <c r="B22" s="22">
        <v>7816.7</v>
      </c>
      <c r="C22" s="1">
        <v>4923.5</v>
      </c>
      <c r="D22" s="22">
        <v>1438.5</v>
      </c>
      <c r="E22" s="22">
        <v>1454.7</v>
      </c>
      <c r="F22" s="22">
        <v>11274.800000000001</v>
      </c>
      <c r="G22" s="22">
        <v>430.1</v>
      </c>
      <c r="H22" s="22">
        <v>10691.1</v>
      </c>
      <c r="I22" s="22">
        <v>153.6</v>
      </c>
      <c r="K22" s="26">
        <v>121067</v>
      </c>
      <c r="L22" s="26">
        <v>-122193</v>
      </c>
      <c r="M22">
        <v>74.5</v>
      </c>
      <c r="N22">
        <v>114.8</v>
      </c>
      <c r="O22">
        <v>73.5</v>
      </c>
      <c r="W22" s="23">
        <v>65.7</v>
      </c>
      <c r="X22" s="19">
        <v>754253</v>
      </c>
      <c r="Y22" s="22">
        <v>1148025.8751902587</v>
      </c>
      <c r="AD22" s="21">
        <v>22981</v>
      </c>
      <c r="AE22" s="20">
        <v>66</v>
      </c>
    </row>
    <row r="23" spans="1:31" x14ac:dyDescent="0.25">
      <c r="A23" t="s">
        <v>14</v>
      </c>
      <c r="B23" s="22">
        <v>8803.0999999999985</v>
      </c>
      <c r="C23" s="1">
        <v>5295.7</v>
      </c>
      <c r="D23" s="22">
        <v>1723.6</v>
      </c>
      <c r="E23" s="22">
        <v>1783.8</v>
      </c>
      <c r="F23" s="22">
        <v>13789.099999999999</v>
      </c>
      <c r="G23" s="22">
        <v>631.9</v>
      </c>
      <c r="H23" s="22">
        <v>12917.9</v>
      </c>
      <c r="I23" s="22">
        <v>239.3</v>
      </c>
      <c r="K23" s="26">
        <v>115895</v>
      </c>
      <c r="L23" s="26">
        <v>-134761</v>
      </c>
      <c r="M23">
        <v>71</v>
      </c>
      <c r="N23">
        <v>108.7</v>
      </c>
      <c r="O23">
        <v>69.5</v>
      </c>
      <c r="W23" s="23">
        <v>67.7</v>
      </c>
      <c r="X23" s="19">
        <v>800960</v>
      </c>
      <c r="Y23" s="22">
        <v>1183101.9202363368</v>
      </c>
      <c r="AD23" s="21">
        <v>23071</v>
      </c>
      <c r="AE23" s="20">
        <v>69.7</v>
      </c>
    </row>
    <row r="24" spans="1:31" x14ac:dyDescent="0.25">
      <c r="A24" t="s">
        <v>15</v>
      </c>
      <c r="B24" s="22">
        <v>9935.2000000000007</v>
      </c>
      <c r="C24" s="1">
        <v>6065.3</v>
      </c>
      <c r="D24" s="22">
        <v>1771.3</v>
      </c>
      <c r="E24" s="22">
        <v>2098.6</v>
      </c>
      <c r="F24" s="22">
        <v>15337.5</v>
      </c>
      <c r="G24" s="22">
        <v>674.2</v>
      </c>
      <c r="H24" s="22">
        <v>14474.8</v>
      </c>
      <c r="I24" s="22">
        <v>188.5</v>
      </c>
      <c r="K24" s="26">
        <v>109418</v>
      </c>
      <c r="L24" s="26">
        <v>-133642</v>
      </c>
      <c r="M24">
        <v>66.2</v>
      </c>
      <c r="N24">
        <v>96.3</v>
      </c>
      <c r="O24">
        <v>64.900000000000006</v>
      </c>
      <c r="W24" s="23">
        <v>70</v>
      </c>
      <c r="X24" s="19">
        <v>861039</v>
      </c>
      <c r="Y24" s="22">
        <v>1230055.7142857141</v>
      </c>
      <c r="AD24" s="21">
        <v>23163</v>
      </c>
      <c r="AE24" s="20">
        <v>71.5</v>
      </c>
    </row>
    <row r="25" spans="1:31" x14ac:dyDescent="0.25">
      <c r="A25" t="s">
        <v>16</v>
      </c>
      <c r="B25" s="22">
        <v>13001.6</v>
      </c>
      <c r="C25" s="1">
        <v>8658.1</v>
      </c>
      <c r="D25" s="22">
        <v>1689.9</v>
      </c>
      <c r="E25" s="22">
        <v>2653.6</v>
      </c>
      <c r="F25" s="22">
        <v>19812.199999999997</v>
      </c>
      <c r="G25" s="22">
        <v>647.29999999999995</v>
      </c>
      <c r="H25" s="22">
        <v>18974.3</v>
      </c>
      <c r="I25" s="22">
        <v>190.6</v>
      </c>
      <c r="K25" s="26">
        <v>127811</v>
      </c>
      <c r="L25" s="26">
        <v>-151626</v>
      </c>
      <c r="M25">
        <v>74.900000000000006</v>
      </c>
      <c r="N25">
        <v>96.9</v>
      </c>
      <c r="O25">
        <v>76.599999999999994</v>
      </c>
      <c r="W25" s="23">
        <v>72.599999999999994</v>
      </c>
      <c r="X25" s="19">
        <v>922371</v>
      </c>
      <c r="Y25" s="22">
        <v>1270483.4710743802</v>
      </c>
      <c r="AD25" s="21">
        <v>23255</v>
      </c>
      <c r="AE25" s="20">
        <v>74.5</v>
      </c>
    </row>
    <row r="26" spans="1:31" x14ac:dyDescent="0.25">
      <c r="A26" t="s">
        <v>17</v>
      </c>
      <c r="B26" s="22">
        <v>18139.3</v>
      </c>
      <c r="C26" s="1">
        <v>13131.4</v>
      </c>
      <c r="D26" s="22">
        <v>2320.6999999999998</v>
      </c>
      <c r="E26" s="22">
        <v>2687.2</v>
      </c>
      <c r="F26" s="22">
        <v>23135.200000000001</v>
      </c>
      <c r="G26" s="22">
        <v>720</v>
      </c>
      <c r="H26" s="22">
        <v>22045</v>
      </c>
      <c r="I26" s="22">
        <v>370.2</v>
      </c>
      <c r="K26" s="26">
        <v>154044</v>
      </c>
      <c r="L26" s="26">
        <v>-171577</v>
      </c>
      <c r="M26">
        <v>88.5</v>
      </c>
      <c r="N26">
        <v>100.4</v>
      </c>
      <c r="O26">
        <v>93.7</v>
      </c>
      <c r="W26" s="23">
        <v>76.3</v>
      </c>
      <c r="X26" s="19">
        <v>996430</v>
      </c>
      <c r="Y26" s="22">
        <v>1305937.0904325033</v>
      </c>
      <c r="AD26" s="21">
        <v>23346</v>
      </c>
      <c r="AE26" s="20">
        <v>75.599999999999994</v>
      </c>
    </row>
    <row r="27" spans="1:31" x14ac:dyDescent="0.25">
      <c r="A27" t="s">
        <v>18</v>
      </c>
      <c r="B27" s="22">
        <v>22806</v>
      </c>
      <c r="C27" s="1">
        <v>15347.4</v>
      </c>
      <c r="D27" s="22">
        <v>2807.6</v>
      </c>
      <c r="E27" s="22">
        <v>4651</v>
      </c>
      <c r="F27" s="22">
        <v>27139.5</v>
      </c>
      <c r="G27" s="22">
        <v>856.4</v>
      </c>
      <c r="H27" s="22">
        <v>25815.399999999998</v>
      </c>
      <c r="I27" s="22">
        <v>467.7</v>
      </c>
      <c r="K27" s="26">
        <v>169621</v>
      </c>
      <c r="L27" s="26">
        <v>-186886</v>
      </c>
      <c r="M27">
        <v>95.2</v>
      </c>
      <c r="N27">
        <v>99.7</v>
      </c>
      <c r="O27">
        <v>101.1</v>
      </c>
      <c r="W27" s="23">
        <v>80.2</v>
      </c>
      <c r="X27" s="19">
        <v>1086593</v>
      </c>
      <c r="Y27" s="22">
        <v>1354854.1147132169</v>
      </c>
      <c r="AD27" s="21">
        <v>23437</v>
      </c>
      <c r="AE27" s="20">
        <v>79.7</v>
      </c>
    </row>
    <row r="28" spans="1:31" x14ac:dyDescent="0.25">
      <c r="A28" t="s">
        <v>19</v>
      </c>
      <c r="B28" s="22">
        <v>27034.399999999998</v>
      </c>
      <c r="C28" s="1">
        <v>21081.599999999999</v>
      </c>
      <c r="D28" s="22">
        <v>2281.6</v>
      </c>
      <c r="E28" s="22">
        <v>3671.2</v>
      </c>
      <c r="F28" s="22">
        <v>30976.300000000003</v>
      </c>
      <c r="G28" s="22">
        <v>837.9</v>
      </c>
      <c r="H28" s="22">
        <v>29562.800000000003</v>
      </c>
      <c r="I28" s="22">
        <v>575.6</v>
      </c>
      <c r="K28" s="26">
        <v>182925</v>
      </c>
      <c r="L28" s="26">
        <v>-208911</v>
      </c>
      <c r="M28">
        <v>99.1</v>
      </c>
      <c r="N28">
        <v>98.3</v>
      </c>
      <c r="O28">
        <v>103.7</v>
      </c>
      <c r="W28" s="23">
        <v>83.8</v>
      </c>
      <c r="X28" s="19">
        <v>1177313</v>
      </c>
      <c r="Y28" s="22">
        <v>1404908.1145584725</v>
      </c>
      <c r="AD28" s="21">
        <v>23529</v>
      </c>
      <c r="AE28" s="20">
        <v>76.3</v>
      </c>
    </row>
    <row r="29" spans="1:31" x14ac:dyDescent="0.25">
      <c r="A29" t="s">
        <v>20</v>
      </c>
      <c r="B29" s="22">
        <v>39325.1</v>
      </c>
      <c r="C29" s="1">
        <v>32995.5</v>
      </c>
      <c r="D29" s="22">
        <v>3178.7</v>
      </c>
      <c r="E29" s="22">
        <v>3150.9</v>
      </c>
      <c r="F29" s="22">
        <v>37043.599999999999</v>
      </c>
      <c r="G29" s="22">
        <v>1052.7</v>
      </c>
      <c r="H29" s="22">
        <v>35233.5</v>
      </c>
      <c r="I29" s="22">
        <v>757.4</v>
      </c>
      <c r="K29" s="26">
        <v>231622</v>
      </c>
      <c r="L29" s="26">
        <v>-224855</v>
      </c>
      <c r="M29">
        <v>123.1</v>
      </c>
      <c r="N29">
        <v>109.6</v>
      </c>
      <c r="O29">
        <v>132.80000000000001</v>
      </c>
      <c r="W29" s="23">
        <v>88</v>
      </c>
      <c r="X29" s="19">
        <v>1260145</v>
      </c>
      <c r="Y29" s="22">
        <v>1431982.9545454546</v>
      </c>
      <c r="AD29" s="21">
        <v>23621</v>
      </c>
      <c r="AE29" s="20">
        <v>74.8</v>
      </c>
    </row>
    <row r="30" spans="1:31" x14ac:dyDescent="0.25">
      <c r="A30" t="s">
        <v>21</v>
      </c>
      <c r="B30" s="22">
        <v>46518.5</v>
      </c>
      <c r="C30" s="1">
        <v>39700.9</v>
      </c>
      <c r="D30" s="22">
        <v>3392.5</v>
      </c>
      <c r="E30" s="22">
        <v>3425.1</v>
      </c>
      <c r="F30" s="22">
        <v>36339.300000000003</v>
      </c>
      <c r="G30" s="22">
        <v>915.1</v>
      </c>
      <c r="H30" s="22">
        <v>34941.200000000004</v>
      </c>
      <c r="I30" s="22">
        <v>483</v>
      </c>
      <c r="K30" s="26">
        <v>201809</v>
      </c>
      <c r="L30" s="26">
        <v>-210755</v>
      </c>
      <c r="M30">
        <v>99.7</v>
      </c>
      <c r="N30">
        <v>97</v>
      </c>
      <c r="O30">
        <v>104.5</v>
      </c>
      <c r="W30" s="23">
        <v>89</v>
      </c>
      <c r="X30" s="19">
        <v>1301211</v>
      </c>
      <c r="Y30" s="22">
        <v>1462034.8314606741</v>
      </c>
      <c r="AD30" s="21">
        <v>23712</v>
      </c>
      <c r="AE30" s="20">
        <v>74.400000000000006</v>
      </c>
    </row>
    <row r="31" spans="1:31" x14ac:dyDescent="0.25">
      <c r="A31" t="s">
        <v>22</v>
      </c>
      <c r="B31" s="22">
        <v>64855.6</v>
      </c>
      <c r="C31" s="1">
        <v>56991.8</v>
      </c>
      <c r="D31" s="22">
        <v>3653.1</v>
      </c>
      <c r="E31" s="22">
        <v>4210.7</v>
      </c>
      <c r="F31" s="22">
        <v>41079.300000000003</v>
      </c>
      <c r="G31" s="22">
        <v>1116.9000000000001</v>
      </c>
      <c r="H31" s="22">
        <v>39349.4</v>
      </c>
      <c r="I31" s="22">
        <v>613</v>
      </c>
      <c r="K31" s="26">
        <v>247021</v>
      </c>
      <c r="L31" s="26">
        <v>-225028</v>
      </c>
      <c r="M31">
        <v>120.5</v>
      </c>
      <c r="N31">
        <v>94.9</v>
      </c>
      <c r="O31">
        <v>128.80000000000001</v>
      </c>
      <c r="W31" s="23">
        <v>94.6</v>
      </c>
      <c r="X31" s="19">
        <v>1416622</v>
      </c>
      <c r="Y31" s="22">
        <v>1497486.2579281186</v>
      </c>
      <c r="AD31" s="21">
        <v>23802</v>
      </c>
      <c r="AE31" s="20">
        <v>70.8</v>
      </c>
    </row>
    <row r="32" spans="1:31" x14ac:dyDescent="0.25">
      <c r="A32" t="s">
        <v>23</v>
      </c>
      <c r="B32" s="22">
        <v>73996.600000000006</v>
      </c>
      <c r="C32" s="1">
        <v>65094.6</v>
      </c>
      <c r="D32" s="22">
        <v>3998.5</v>
      </c>
      <c r="E32" s="22">
        <v>4903.5</v>
      </c>
      <c r="F32" s="22">
        <v>43260.1</v>
      </c>
      <c r="G32" s="22">
        <v>1092</v>
      </c>
      <c r="H32" s="22">
        <v>41319.1</v>
      </c>
      <c r="I32" s="22">
        <v>849</v>
      </c>
      <c r="K32" s="26">
        <v>265747</v>
      </c>
      <c r="L32" s="26">
        <v>-256670</v>
      </c>
      <c r="M32">
        <v>121.6</v>
      </c>
      <c r="N32">
        <v>96.2</v>
      </c>
      <c r="O32">
        <v>128.6</v>
      </c>
      <c r="W32" s="23">
        <v>96.3</v>
      </c>
      <c r="X32" s="19">
        <v>1499458</v>
      </c>
      <c r="Y32" s="22">
        <v>1557069.5742471444</v>
      </c>
      <c r="AD32" s="21">
        <v>23894</v>
      </c>
      <c r="AE32" s="20">
        <v>69.7</v>
      </c>
    </row>
    <row r="33" spans="1:31" x14ac:dyDescent="0.25">
      <c r="A33" t="s">
        <v>24</v>
      </c>
      <c r="B33" s="22">
        <v>72015.399999999994</v>
      </c>
      <c r="C33" s="1">
        <v>65013.9</v>
      </c>
      <c r="D33" s="22">
        <v>4034.6</v>
      </c>
      <c r="E33" s="22">
        <v>2966.9</v>
      </c>
      <c r="F33" s="22">
        <v>44435.899999999994</v>
      </c>
      <c r="G33" s="22">
        <v>1078.7</v>
      </c>
      <c r="H33" s="22">
        <v>42592.899999999994</v>
      </c>
      <c r="I33" s="22">
        <v>764.3</v>
      </c>
      <c r="K33" s="26">
        <v>248880</v>
      </c>
      <c r="L33" s="26">
        <v>-251327</v>
      </c>
      <c r="M33">
        <v>107.6</v>
      </c>
      <c r="N33">
        <v>95.9</v>
      </c>
      <c r="O33">
        <v>111.4</v>
      </c>
      <c r="W33" s="23">
        <v>96.2</v>
      </c>
      <c r="X33" s="19">
        <v>1536307</v>
      </c>
      <c r="Y33" s="22">
        <v>1596992.7234927234</v>
      </c>
      <c r="AD33" s="21">
        <v>23986</v>
      </c>
      <c r="AE33" s="20">
        <v>70.599999999999994</v>
      </c>
    </row>
    <row r="34" spans="1:31" x14ac:dyDescent="0.25">
      <c r="A34" t="s">
        <v>25</v>
      </c>
      <c r="B34" s="22">
        <v>91937.400000000009</v>
      </c>
      <c r="C34" s="1">
        <v>81954.8</v>
      </c>
      <c r="D34" s="22">
        <v>4620.1000000000004</v>
      </c>
      <c r="E34" s="22">
        <v>5362.5</v>
      </c>
      <c r="F34" s="22">
        <v>49950.6</v>
      </c>
      <c r="G34" s="22">
        <v>1422.5</v>
      </c>
      <c r="H34" s="22">
        <v>47796.5</v>
      </c>
      <c r="I34" s="22">
        <v>731.6</v>
      </c>
      <c r="K34" s="26">
        <v>273820</v>
      </c>
      <c r="L34" s="26">
        <v>-263785</v>
      </c>
      <c r="M34">
        <v>111.7</v>
      </c>
      <c r="N34">
        <v>102.3</v>
      </c>
      <c r="O34">
        <v>116.1</v>
      </c>
      <c r="W34" s="23">
        <v>97.6</v>
      </c>
      <c r="X34" s="19">
        <v>1598530</v>
      </c>
      <c r="Y34" s="22">
        <v>1637838.1147540985</v>
      </c>
      <c r="AD34" s="21">
        <v>24077</v>
      </c>
      <c r="AE34" s="20">
        <v>72.2</v>
      </c>
    </row>
    <row r="35" spans="1:31" x14ac:dyDescent="0.25">
      <c r="A35" t="s">
        <v>58</v>
      </c>
      <c r="B35" s="22">
        <v>74813.5</v>
      </c>
      <c r="C35" s="1">
        <v>65349</v>
      </c>
      <c r="D35" s="22">
        <v>3938.7</v>
      </c>
      <c r="E35" s="22">
        <v>5525.8</v>
      </c>
      <c r="F35" s="22">
        <v>56994.2</v>
      </c>
      <c r="G35" s="22">
        <v>2231.1</v>
      </c>
      <c r="H35" s="22">
        <v>54068.7</v>
      </c>
      <c r="I35" s="22">
        <v>694.4</v>
      </c>
      <c r="K35" s="26">
        <v>255464</v>
      </c>
      <c r="L35" s="26">
        <v>-268719</v>
      </c>
      <c r="M35">
        <v>97.7</v>
      </c>
      <c r="N35">
        <v>101.9</v>
      </c>
      <c r="O35">
        <v>97.1</v>
      </c>
      <c r="W35" s="23">
        <v>96.9</v>
      </c>
      <c r="X35" s="19">
        <v>1624392</v>
      </c>
      <c r="Y35" s="22">
        <v>1676359.1331269348</v>
      </c>
      <c r="AD35" s="21">
        <v>24167</v>
      </c>
      <c r="AE35" s="20">
        <v>72.900000000000006</v>
      </c>
    </row>
    <row r="36" spans="1:31" x14ac:dyDescent="0.25">
      <c r="A36" t="s">
        <v>59</v>
      </c>
      <c r="B36" s="22">
        <v>74859.600000000006</v>
      </c>
      <c r="C36" s="1">
        <v>60684.9</v>
      </c>
      <c r="D36" s="22">
        <v>5273.3</v>
      </c>
      <c r="E36" s="22">
        <v>8901.2999999999993</v>
      </c>
      <c r="F36" s="22">
        <v>61335.9</v>
      </c>
      <c r="G36" s="22">
        <v>2571.5</v>
      </c>
      <c r="H36" s="22">
        <v>58110.3</v>
      </c>
      <c r="I36" s="22">
        <v>654.1</v>
      </c>
      <c r="K36" s="26">
        <v>244029</v>
      </c>
      <c r="L36" s="26">
        <v>-271563</v>
      </c>
      <c r="M36">
        <v>87.6</v>
      </c>
      <c r="N36">
        <v>102.4</v>
      </c>
      <c r="O36">
        <v>83.5</v>
      </c>
      <c r="W36" s="23">
        <v>96.4</v>
      </c>
      <c r="X36" s="19">
        <v>1662337</v>
      </c>
      <c r="Y36" s="22">
        <v>1724415.9751037343</v>
      </c>
      <c r="AD36" s="21">
        <v>24259</v>
      </c>
      <c r="AE36" s="20">
        <v>74</v>
      </c>
    </row>
    <row r="37" spans="1:31" x14ac:dyDescent="0.25">
      <c r="A37" t="s">
        <v>72</v>
      </c>
      <c r="B37" s="22">
        <v>94996.9</v>
      </c>
      <c r="C37" s="1">
        <v>79688.3</v>
      </c>
      <c r="D37" s="22">
        <v>4732.8</v>
      </c>
      <c r="E37" s="22">
        <v>19575.7</v>
      </c>
      <c r="F37" s="22">
        <v>61062.9</v>
      </c>
      <c r="G37" s="22">
        <v>2867.4</v>
      </c>
      <c r="H37" s="22">
        <v>57138.3</v>
      </c>
      <c r="I37" s="22">
        <v>1057.2</v>
      </c>
      <c r="K37" s="26">
        <v>291464</v>
      </c>
      <c r="L37" s="26">
        <v>-277833</v>
      </c>
      <c r="M37">
        <v>100.2</v>
      </c>
      <c r="N37">
        <v>100</v>
      </c>
      <c r="O37">
        <v>100.3</v>
      </c>
      <c r="W37" s="23">
        <v>100</v>
      </c>
      <c r="X37" s="19">
        <v>1764512</v>
      </c>
      <c r="Y37" s="22">
        <v>1764512</v>
      </c>
      <c r="AD37" s="21">
        <v>24351</v>
      </c>
      <c r="AE37" s="20">
        <v>71.3</v>
      </c>
    </row>
    <row r="38" spans="1:31" x14ac:dyDescent="0.25">
      <c r="A38" t="s">
        <v>71</v>
      </c>
      <c r="B38" s="22">
        <v>105596.9</v>
      </c>
      <c r="C38" s="1">
        <v>85288.9</v>
      </c>
      <c r="D38" s="22">
        <v>5000.5</v>
      </c>
      <c r="E38" s="22">
        <v>15307.5</v>
      </c>
      <c r="F38" s="22">
        <v>67769.5</v>
      </c>
      <c r="G38" s="22">
        <v>2913.2</v>
      </c>
      <c r="H38" s="22">
        <v>64058.400000000001</v>
      </c>
      <c r="I38" s="22">
        <v>797.9</v>
      </c>
      <c r="K38" s="26">
        <v>315193</v>
      </c>
      <c r="L38" s="26">
        <v>-302372</v>
      </c>
      <c r="M38">
        <v>102.8</v>
      </c>
      <c r="N38">
        <v>102</v>
      </c>
      <c r="O38">
        <v>105.2</v>
      </c>
      <c r="W38" s="23">
        <v>101.8</v>
      </c>
      <c r="X38" s="19">
        <v>1847675</v>
      </c>
      <c r="Y38" s="22">
        <v>1815004.9115913557</v>
      </c>
      <c r="AD38" s="21">
        <v>24442</v>
      </c>
      <c r="AE38" s="20">
        <v>73.599999999999994</v>
      </c>
    </row>
    <row r="39" spans="1:31" s="22" customFormat="1" x14ac:dyDescent="0.25">
      <c r="C39" s="1"/>
      <c r="K39" s="19"/>
      <c r="L39" s="19"/>
      <c r="W39" s="23"/>
      <c r="X39" s="19"/>
      <c r="AD39" s="21"/>
      <c r="AE39" s="23"/>
    </row>
    <row r="40" spans="1:31" s="22" customFormat="1" x14ac:dyDescent="0.25">
      <c r="C40" s="22" t="s">
        <v>98</v>
      </c>
      <c r="J40" s="22" t="s">
        <v>98</v>
      </c>
      <c r="K40" s="22" t="s">
        <v>98</v>
      </c>
      <c r="L40" s="22" t="s">
        <v>98</v>
      </c>
      <c r="M40" s="19"/>
      <c r="N40" s="19"/>
      <c r="W40" s="23"/>
      <c r="X40" s="19"/>
      <c r="Z40" s="21"/>
      <c r="AA40" s="23"/>
      <c r="AD40" s="21">
        <v>24532</v>
      </c>
      <c r="AE40" s="20">
        <v>71.099999999999994</v>
      </c>
    </row>
    <row r="41" spans="1:31" s="22" customFormat="1" x14ac:dyDescent="0.25">
      <c r="C41" s="26" t="s">
        <v>102</v>
      </c>
      <c r="D41" s="22" t="s">
        <v>98</v>
      </c>
      <c r="E41" s="22" t="s">
        <v>98</v>
      </c>
      <c r="G41" s="22" t="s">
        <v>98</v>
      </c>
      <c r="J41" s="26" t="s">
        <v>102</v>
      </c>
      <c r="K41" s="26" t="s">
        <v>102</v>
      </c>
      <c r="L41" s="26" t="s">
        <v>102</v>
      </c>
      <c r="M41" s="19"/>
      <c r="N41" s="19"/>
      <c r="W41" s="23"/>
      <c r="X41" s="19"/>
      <c r="Z41" s="21"/>
      <c r="AA41" s="23"/>
      <c r="AD41" s="21">
        <v>24624</v>
      </c>
      <c r="AE41" s="20">
        <v>69.7</v>
      </c>
    </row>
    <row r="42" spans="1:31" s="22" customFormat="1" x14ac:dyDescent="0.25">
      <c r="B42" s="22" t="s">
        <v>98</v>
      </c>
      <c r="C42" s="22" t="s">
        <v>28</v>
      </c>
      <c r="D42" s="26" t="s">
        <v>102</v>
      </c>
      <c r="E42" s="26" t="s">
        <v>102</v>
      </c>
      <c r="G42" s="26" t="s">
        <v>102</v>
      </c>
      <c r="I42" s="22" t="s">
        <v>98</v>
      </c>
      <c r="J42" s="22" t="s">
        <v>28</v>
      </c>
      <c r="K42" s="22" t="s">
        <v>98</v>
      </c>
      <c r="L42" s="22" t="s">
        <v>98</v>
      </c>
      <c r="N42" s="22" t="s">
        <v>98</v>
      </c>
      <c r="P42" s="22" t="s">
        <v>98</v>
      </c>
      <c r="S42" s="22" t="s">
        <v>103</v>
      </c>
      <c r="T42" s="22" t="s">
        <v>103</v>
      </c>
      <c r="U42" s="22" t="s">
        <v>103</v>
      </c>
      <c r="V42" s="22" t="s">
        <v>103</v>
      </c>
      <c r="X42" s="19"/>
      <c r="Z42" s="21"/>
      <c r="AA42" s="23"/>
      <c r="AD42" s="21">
        <v>24716</v>
      </c>
      <c r="AE42" s="20">
        <v>65.900000000000006</v>
      </c>
    </row>
    <row r="43" spans="1:31" s="22" customFormat="1" x14ac:dyDescent="0.25">
      <c r="B43" s="26" t="s">
        <v>102</v>
      </c>
      <c r="C43" s="22" t="s">
        <v>99</v>
      </c>
      <c r="D43" s="22" t="s">
        <v>29</v>
      </c>
      <c r="E43" s="22" t="s">
        <v>75</v>
      </c>
      <c r="G43" s="22" t="s">
        <v>31</v>
      </c>
      <c r="I43" s="26" t="s">
        <v>102</v>
      </c>
      <c r="J43" s="22" t="s">
        <v>99</v>
      </c>
      <c r="K43" s="22" t="s">
        <v>29</v>
      </c>
      <c r="L43" s="22" t="s">
        <v>75</v>
      </c>
      <c r="N43" s="22" t="s">
        <v>31</v>
      </c>
      <c r="P43" s="19" t="s">
        <v>93</v>
      </c>
      <c r="S43" s="22" t="s">
        <v>108</v>
      </c>
      <c r="T43" s="22" t="s">
        <v>108</v>
      </c>
      <c r="U43" s="22" t="s">
        <v>108</v>
      </c>
      <c r="V43" s="22" t="s">
        <v>108</v>
      </c>
      <c r="W43" s="22" t="s">
        <v>103</v>
      </c>
      <c r="X43" s="19"/>
      <c r="Z43" s="21"/>
      <c r="AA43" s="23"/>
      <c r="AD43" s="21">
        <v>24807</v>
      </c>
      <c r="AE43" s="20">
        <v>67.900000000000006</v>
      </c>
    </row>
    <row r="44" spans="1:31" s="22" customFormat="1" x14ac:dyDescent="0.25">
      <c r="B44" s="22" t="s">
        <v>32</v>
      </c>
      <c r="C44" s="22" t="s">
        <v>32</v>
      </c>
      <c r="D44" s="22" t="s">
        <v>32</v>
      </c>
      <c r="E44" s="22" t="s">
        <v>32</v>
      </c>
      <c r="G44" s="22" t="s">
        <v>81</v>
      </c>
      <c r="I44" s="22" t="s">
        <v>73</v>
      </c>
      <c r="J44" s="22" t="s">
        <v>73</v>
      </c>
      <c r="K44" s="22" t="s">
        <v>73</v>
      </c>
      <c r="L44" s="22" t="s">
        <v>73</v>
      </c>
      <c r="N44" s="22" t="s">
        <v>81</v>
      </c>
      <c r="P44" s="19" t="s">
        <v>100</v>
      </c>
      <c r="S44" s="2" t="s">
        <v>109</v>
      </c>
      <c r="T44" s="2" t="s">
        <v>109</v>
      </c>
      <c r="U44" s="2" t="s">
        <v>109</v>
      </c>
      <c r="V44" s="2" t="s">
        <v>109</v>
      </c>
      <c r="W44" s="22" t="s">
        <v>50</v>
      </c>
      <c r="X44" s="19"/>
      <c r="Z44" s="21"/>
      <c r="AA44" s="23"/>
      <c r="AD44" s="21">
        <v>24898</v>
      </c>
      <c r="AE44" s="20">
        <v>68.599999999999994</v>
      </c>
    </row>
    <row r="45" spans="1:31" s="22" customFormat="1" x14ac:dyDescent="0.25">
      <c r="B45" s="2" t="s">
        <v>47</v>
      </c>
      <c r="C45" s="2" t="s">
        <v>47</v>
      </c>
      <c r="D45" s="2" t="s">
        <v>47</v>
      </c>
      <c r="E45" s="2" t="s">
        <v>47</v>
      </c>
      <c r="G45" s="2" t="s">
        <v>32</v>
      </c>
      <c r="I45" s="2" t="s">
        <v>74</v>
      </c>
      <c r="J45" s="2" t="s">
        <v>74</v>
      </c>
      <c r="K45" s="2" t="s">
        <v>74</v>
      </c>
      <c r="L45" s="2" t="s">
        <v>74</v>
      </c>
      <c r="N45" s="2" t="s">
        <v>73</v>
      </c>
      <c r="P45" s="19" t="s">
        <v>101</v>
      </c>
      <c r="S45" s="22" t="s">
        <v>107</v>
      </c>
      <c r="T45" s="22" t="s">
        <v>28</v>
      </c>
      <c r="U45" s="22" t="s">
        <v>29</v>
      </c>
      <c r="V45" s="22" t="s">
        <v>30</v>
      </c>
      <c r="W45" s="22" t="s">
        <v>106</v>
      </c>
      <c r="X45" s="19"/>
      <c r="Z45" s="21"/>
      <c r="AA45" s="23"/>
      <c r="AD45" s="21">
        <v>24990</v>
      </c>
      <c r="AE45" s="20">
        <v>71.5</v>
      </c>
    </row>
    <row r="46" spans="1:31" s="22" customFormat="1" x14ac:dyDescent="0.25">
      <c r="B46" s="22" t="s">
        <v>26</v>
      </c>
      <c r="C46" s="22" t="s">
        <v>26</v>
      </c>
      <c r="D46" s="22" t="s">
        <v>26</v>
      </c>
      <c r="E46" s="22" t="s">
        <v>26</v>
      </c>
      <c r="G46" s="22" t="s">
        <v>26</v>
      </c>
      <c r="I46" s="22" t="s">
        <v>26</v>
      </c>
      <c r="J46" s="22" t="s">
        <v>26</v>
      </c>
      <c r="K46" s="22" t="s">
        <v>26</v>
      </c>
      <c r="L46" s="22" t="s">
        <v>26</v>
      </c>
      <c r="N46" s="22" t="s">
        <v>26</v>
      </c>
      <c r="P46" s="22" t="s">
        <v>26</v>
      </c>
      <c r="S46" t="s">
        <v>105</v>
      </c>
      <c r="T46" s="22" t="s">
        <v>39</v>
      </c>
      <c r="U46" s="22" t="s">
        <v>105</v>
      </c>
      <c r="V46" s="22" t="s">
        <v>105</v>
      </c>
      <c r="W46" s="22" t="s">
        <v>104</v>
      </c>
      <c r="X46" s="19"/>
      <c r="Z46" s="21"/>
      <c r="AA46" s="23"/>
      <c r="AD46" s="21">
        <v>25082</v>
      </c>
      <c r="AE46" s="20">
        <v>67.599999999999994</v>
      </c>
    </row>
    <row r="47" spans="1:31" x14ac:dyDescent="0.25">
      <c r="AD47" s="21">
        <v>25173</v>
      </c>
      <c r="AE47" s="20">
        <v>65.599999999999994</v>
      </c>
    </row>
    <row r="48" spans="1:31" x14ac:dyDescent="0.25">
      <c r="A48" s="22" t="s">
        <v>1</v>
      </c>
      <c r="B48" s="1">
        <v>1722.3529411764705</v>
      </c>
      <c r="C48" s="1">
        <v>1007.7941176470588</v>
      </c>
      <c r="D48" s="1">
        <v>265.39634146341467</v>
      </c>
      <c r="E48" s="1">
        <v>475.30487804878055</v>
      </c>
      <c r="G48" s="1">
        <v>720.98529411764707</v>
      </c>
      <c r="I48" s="1">
        <v>1172.0491029272898</v>
      </c>
      <c r="J48" s="1">
        <v>87.629839471199233</v>
      </c>
      <c r="K48" s="1">
        <v>1075.4485363550521</v>
      </c>
      <c r="L48" s="1">
        <v>8.9707271010387153</v>
      </c>
      <c r="N48">
        <v>-483.89990557129363</v>
      </c>
      <c r="P48" s="22">
        <v>781145.06769825914</v>
      </c>
      <c r="R48" s="22" t="s">
        <v>1</v>
      </c>
      <c r="S48" s="28">
        <v>7.0448353449983264E-2</v>
      </c>
      <c r="T48" s="28">
        <v>0.11779684929551404</v>
      </c>
      <c r="U48" s="28">
        <v>-0.10370060932197353</v>
      </c>
      <c r="V48" s="28">
        <v>5.969878966551671E-4</v>
      </c>
      <c r="W48" s="27">
        <f t="shared" ref="W48:W76" si="0">+(G48+N48)/P48</f>
        <v>3.0351006279147991E-4</v>
      </c>
      <c r="AD48" s="21">
        <v>25263</v>
      </c>
      <c r="AE48" s="20">
        <v>75.400000000000006</v>
      </c>
    </row>
    <row r="49" spans="1:31" x14ac:dyDescent="0.25">
      <c r="A49" s="22" t="s">
        <v>2</v>
      </c>
      <c r="B49" s="1">
        <v>2059.9388379204893</v>
      </c>
      <c r="C49" s="1">
        <v>1207.7981651376144</v>
      </c>
      <c r="D49" s="1">
        <v>281.7771084337349</v>
      </c>
      <c r="E49" s="1">
        <v>557.53012048192772</v>
      </c>
      <c r="G49" s="1">
        <v>805.58103975535164</v>
      </c>
      <c r="I49" s="1">
        <v>1391.3888888888889</v>
      </c>
      <c r="J49" s="1">
        <v>133.33333333333331</v>
      </c>
      <c r="K49" s="1">
        <v>1250.462962962963</v>
      </c>
      <c r="L49" s="1">
        <v>7.5925925925925926</v>
      </c>
      <c r="N49" s="1">
        <v>-459.49074074074076</v>
      </c>
      <c r="P49" s="22">
        <v>779084.58646616538</v>
      </c>
      <c r="R49" s="22" t="s">
        <v>2</v>
      </c>
      <c r="S49" s="28">
        <v>8.5812241782893317E-2</v>
      </c>
      <c r="T49" s="28">
        <v>0.13791375807830128</v>
      </c>
      <c r="U49" s="28">
        <v>-0.1243364162706737</v>
      </c>
      <c r="V49" s="28">
        <v>7.058765343873456E-4</v>
      </c>
      <c r="W49" s="27">
        <f t="shared" si="0"/>
        <v>4.4422685935096613E-4</v>
      </c>
      <c r="AD49" s="21">
        <v>25355</v>
      </c>
      <c r="AE49" s="20">
        <v>74.099999999999994</v>
      </c>
    </row>
    <row r="50" spans="1:31" x14ac:dyDescent="0.25">
      <c r="A50" s="22" t="s">
        <v>3</v>
      </c>
      <c r="B50" s="1">
        <v>2354.8956661316211</v>
      </c>
      <c r="C50" s="1">
        <v>1588.4430176565011</v>
      </c>
      <c r="D50" s="1">
        <v>346.79487179487182</v>
      </c>
      <c r="E50" s="1">
        <v>418.42948717948724</v>
      </c>
      <c r="G50" s="1">
        <v>891.44462279293748</v>
      </c>
      <c r="I50" s="1">
        <v>1853.5647279549721</v>
      </c>
      <c r="J50" s="1">
        <v>87.804878048780495</v>
      </c>
      <c r="K50" s="1">
        <v>1755.065666041276</v>
      </c>
      <c r="L50" s="1">
        <v>10.694183864915573</v>
      </c>
      <c r="N50" s="1">
        <v>-482.29831144465294</v>
      </c>
      <c r="P50" s="22">
        <v>782283.33333333326</v>
      </c>
      <c r="R50" s="22" t="s">
        <v>3</v>
      </c>
      <c r="S50" s="28">
        <v>6.4085596204697656E-2</v>
      </c>
      <c r="T50" s="28">
        <v>0.19182795742476777</v>
      </c>
      <c r="U50" s="28">
        <v>-0.18002055447681842</v>
      </c>
      <c r="V50" s="28">
        <v>5.2121179877014513E-4</v>
      </c>
      <c r="W50" s="27">
        <f t="shared" si="0"/>
        <v>5.2301550335336891E-4</v>
      </c>
      <c r="AD50" s="21">
        <v>25447</v>
      </c>
      <c r="AE50" s="20">
        <v>72.8</v>
      </c>
    </row>
    <row r="51" spans="1:31" x14ac:dyDescent="0.25">
      <c r="A51" s="22" t="s">
        <v>4</v>
      </c>
      <c r="B51" s="1">
        <v>3510.5263157894733</v>
      </c>
      <c r="C51" s="1">
        <v>2141.0216718266256</v>
      </c>
      <c r="D51" s="1">
        <v>748.06800618238015</v>
      </c>
      <c r="E51" s="1">
        <v>619.31993817619775</v>
      </c>
      <c r="G51" s="1">
        <v>940.97523219814252</v>
      </c>
      <c r="I51" s="1">
        <v>2225.7615317667537</v>
      </c>
      <c r="J51" s="1">
        <v>99.651871192341162</v>
      </c>
      <c r="K51" s="1">
        <v>2107.0496083550916</v>
      </c>
      <c r="L51" s="1">
        <v>19.060052219321147</v>
      </c>
      <c r="N51" s="1">
        <v>-520.87032201914701</v>
      </c>
      <c r="P51" s="22">
        <v>813546.78899082565</v>
      </c>
      <c r="R51" s="22" t="s">
        <v>4</v>
      </c>
      <c r="S51" s="28">
        <v>0.15792143751392865</v>
      </c>
      <c r="T51" s="28">
        <v>0.25092223683490006</v>
      </c>
      <c r="U51" s="28">
        <v>-0.16704406194737459</v>
      </c>
      <c r="V51" s="28">
        <v>7.3783080958561282E-4</v>
      </c>
      <c r="W51" s="27">
        <f t="shared" si="0"/>
        <v>5.1638690713796552E-4</v>
      </c>
      <c r="AD51" s="21">
        <v>25538</v>
      </c>
      <c r="AE51" s="20">
        <v>69.7</v>
      </c>
    </row>
    <row r="52" spans="1:31" x14ac:dyDescent="0.25">
      <c r="A52" s="22" t="s">
        <v>5</v>
      </c>
      <c r="B52" s="1">
        <v>4105.7052297939781</v>
      </c>
      <c r="C52" s="1">
        <v>1961.4896988906498</v>
      </c>
      <c r="D52" s="1">
        <v>923.30097087378658</v>
      </c>
      <c r="E52" s="1">
        <v>1266.0194174757282</v>
      </c>
      <c r="G52" s="1">
        <v>1022.4088748019017</v>
      </c>
      <c r="I52" s="1">
        <v>2680.2405498281782</v>
      </c>
      <c r="J52" s="1">
        <v>95.876288659793801</v>
      </c>
      <c r="K52" s="1">
        <v>2538.3161512027486</v>
      </c>
      <c r="L52" s="1">
        <v>46.048109965635739</v>
      </c>
      <c r="N52" s="1">
        <v>-556.70962199312714</v>
      </c>
      <c r="P52" s="22">
        <v>845286.75136116147</v>
      </c>
      <c r="R52" s="22" t="s">
        <v>5</v>
      </c>
      <c r="S52" s="28">
        <v>0.16863681794022922</v>
      </c>
      <c r="T52" s="28">
        <v>0.22070775476211676</v>
      </c>
      <c r="U52" s="28">
        <v>-0.19106122008044138</v>
      </c>
      <c r="V52" s="28">
        <v>1.4432632542099803E-3</v>
      </c>
      <c r="W52" s="27">
        <f t="shared" si="0"/>
        <v>5.5093641543400645E-4</v>
      </c>
      <c r="AD52" s="21">
        <v>25628</v>
      </c>
      <c r="AE52" s="20">
        <v>74.900000000000006</v>
      </c>
    </row>
    <row r="53" spans="1:31" x14ac:dyDescent="0.25">
      <c r="A53" s="22" t="s">
        <v>6</v>
      </c>
      <c r="B53" s="1">
        <v>4609.3312597200629</v>
      </c>
      <c r="C53" s="1">
        <v>2423.172628304821</v>
      </c>
      <c r="D53" s="1">
        <v>857.2123176661263</v>
      </c>
      <c r="E53" s="1">
        <v>1421.0696920583468</v>
      </c>
      <c r="G53" s="1">
        <v>1044.9611197511665</v>
      </c>
      <c r="I53" s="1">
        <v>3214.8017621145377</v>
      </c>
      <c r="J53" s="1">
        <v>128.10572687224669</v>
      </c>
      <c r="K53" s="1">
        <v>3042.7312775330397</v>
      </c>
      <c r="L53" s="1">
        <v>43.964757709251103</v>
      </c>
      <c r="N53" s="1">
        <v>-662.89867841409693</v>
      </c>
      <c r="P53" s="22">
        <v>878449.37833037309</v>
      </c>
      <c r="R53" s="22" t="s">
        <v>6</v>
      </c>
      <c r="S53" s="28">
        <v>0.15874898793326497</v>
      </c>
      <c r="T53" s="28">
        <v>0.26126342143866033</v>
      </c>
      <c r="U53" s="28">
        <v>-0.24879281763746311</v>
      </c>
      <c r="V53" s="28">
        <v>1.5676542875657715E-3</v>
      </c>
      <c r="W53" s="27">
        <f t="shared" si="0"/>
        <v>4.3492823919260719E-4</v>
      </c>
      <c r="AD53" s="21">
        <v>25720</v>
      </c>
      <c r="AE53" s="20">
        <v>70.599999999999994</v>
      </c>
    </row>
    <row r="54" spans="1:31" x14ac:dyDescent="0.25">
      <c r="A54" s="22" t="s">
        <v>7</v>
      </c>
      <c r="B54" s="1">
        <v>5748.0243161094231</v>
      </c>
      <c r="C54" s="1">
        <v>2675.6838905775076</v>
      </c>
      <c r="D54" s="1">
        <v>1122.7488151658767</v>
      </c>
      <c r="E54" s="1">
        <v>2070.9320695102688</v>
      </c>
      <c r="G54" s="1">
        <v>1159.711246200608</v>
      </c>
      <c r="I54" s="1">
        <v>3567.3487544483983</v>
      </c>
      <c r="J54" s="1">
        <v>139.5017793594306</v>
      </c>
      <c r="K54" s="1">
        <v>3376.3345195729535</v>
      </c>
      <c r="L54" s="1">
        <v>51.512455516014235</v>
      </c>
      <c r="N54" s="1">
        <v>-693.15836298932379</v>
      </c>
      <c r="P54" s="22">
        <v>912801.03806228377</v>
      </c>
      <c r="R54" s="22" t="s">
        <v>7</v>
      </c>
      <c r="S54" s="28">
        <v>0.23889932972580927</v>
      </c>
      <c r="T54" s="28">
        <v>0.2778461028705605</v>
      </c>
      <c r="U54" s="28">
        <v>-0.2468868472357397</v>
      </c>
      <c r="V54" s="28">
        <v>2.2123327316554411E-3</v>
      </c>
      <c r="W54" s="27">
        <f t="shared" si="0"/>
        <v>5.111222092841765E-4</v>
      </c>
      <c r="AD54" s="21">
        <v>25812</v>
      </c>
      <c r="AE54" s="20">
        <v>66.3</v>
      </c>
    </row>
    <row r="55" spans="1:31" x14ac:dyDescent="0.25">
      <c r="A55" s="22" t="s">
        <v>8</v>
      </c>
      <c r="B55" s="1">
        <v>5743.75</v>
      </c>
      <c r="C55" s="1">
        <v>3573.5576923076928</v>
      </c>
      <c r="D55" s="1">
        <v>978.85245901639348</v>
      </c>
      <c r="E55" s="1">
        <v>1241.1475409836066</v>
      </c>
      <c r="G55" s="1">
        <v>1298.9903846153848</v>
      </c>
      <c r="I55" s="1">
        <v>4072.9651162790688</v>
      </c>
      <c r="J55" s="1">
        <v>153.19767441860463</v>
      </c>
      <c r="K55" s="1">
        <v>3877.713178294573</v>
      </c>
      <c r="L55" s="1">
        <v>42.054263565891468</v>
      </c>
      <c r="N55" s="1">
        <v>-769.85465116279067</v>
      </c>
      <c r="P55" s="22">
        <v>947595.56313993176</v>
      </c>
      <c r="R55" s="22" t="s">
        <v>8</v>
      </c>
      <c r="S55" s="28">
        <v>0.1763183523342654</v>
      </c>
      <c r="T55" s="28">
        <v>0.36095145977208448</v>
      </c>
      <c r="U55" s="28">
        <v>-0.30591750658609868</v>
      </c>
      <c r="V55" s="28">
        <v>1.265406175440951E-3</v>
      </c>
      <c r="W55" s="27">
        <f t="shared" si="0"/>
        <v>5.5839828090716416E-4</v>
      </c>
      <c r="AD55" s="21">
        <v>25903</v>
      </c>
      <c r="AE55" s="20">
        <v>61.1</v>
      </c>
    </row>
    <row r="56" spans="1:31" x14ac:dyDescent="0.25">
      <c r="A56" s="22" t="s">
        <v>9</v>
      </c>
      <c r="B56" s="1">
        <v>5956.1538461538457</v>
      </c>
      <c r="C56" s="1">
        <v>4144.461538461539</v>
      </c>
      <c r="D56" s="1">
        <v>1164.84375</v>
      </c>
      <c r="E56" s="1">
        <v>675.15625</v>
      </c>
      <c r="G56" s="1">
        <v>1362.8153846153846</v>
      </c>
      <c r="I56" s="1">
        <v>4970.2905342080594</v>
      </c>
      <c r="J56" s="1">
        <v>213.21462043111526</v>
      </c>
      <c r="K56" s="1">
        <v>4700.093720712277</v>
      </c>
      <c r="L56" s="1">
        <v>56.982193064667285</v>
      </c>
      <c r="N56" s="1">
        <v>-862.5492033739456</v>
      </c>
      <c r="P56" s="22">
        <v>991731.87183811131</v>
      </c>
      <c r="R56" s="22" t="s">
        <v>9</v>
      </c>
      <c r="S56" s="28">
        <v>9.94082513571488E-2</v>
      </c>
      <c r="T56" s="28">
        <v>0.39640219596291787</v>
      </c>
      <c r="U56" s="28">
        <v>-0.35647235619844692</v>
      </c>
      <c r="V56" s="28">
        <v>6.2332781116491379E-4</v>
      </c>
      <c r="W56" s="27">
        <f t="shared" si="0"/>
        <v>5.0443693043183914E-4</v>
      </c>
      <c r="AD56" s="21">
        <v>25993</v>
      </c>
      <c r="AE56" s="20">
        <v>61.6</v>
      </c>
    </row>
    <row r="57" spans="1:31" x14ac:dyDescent="0.25">
      <c r="A57" s="22" t="s">
        <v>10</v>
      </c>
      <c r="B57" s="1">
        <v>6346.7845659163986</v>
      </c>
      <c r="C57" s="1">
        <v>4126.2057877813504</v>
      </c>
      <c r="D57" s="1">
        <v>1242.9738562091502</v>
      </c>
      <c r="E57" s="1">
        <v>1013.8888888888889</v>
      </c>
      <c r="G57" s="1">
        <v>1376.7845659163986</v>
      </c>
      <c r="I57" s="1">
        <v>5674.4423791821555</v>
      </c>
      <c r="J57" s="1">
        <v>206.97026022304831</v>
      </c>
      <c r="K57" s="1">
        <v>5428.9962825278808</v>
      </c>
      <c r="L57" s="1">
        <v>38.475836431226767</v>
      </c>
      <c r="N57" s="1">
        <v>-912.43494423791822</v>
      </c>
      <c r="P57" s="22">
        <v>1042253.781512605</v>
      </c>
      <c r="R57" s="22" t="s">
        <v>10</v>
      </c>
      <c r="S57" s="28">
        <v>6.4508490989448303E-2</v>
      </c>
      <c r="T57" s="28">
        <v>0.37603466613192643</v>
      </c>
      <c r="U57" s="28">
        <v>-0.40163178110456238</v>
      </c>
      <c r="V57" s="28">
        <v>9.358690462528828E-4</v>
      </c>
      <c r="W57" s="27">
        <f t="shared" si="0"/>
        <v>4.4552452571059781E-4</v>
      </c>
      <c r="AD57" s="21">
        <v>26085</v>
      </c>
      <c r="AE57" s="20">
        <v>62.1</v>
      </c>
    </row>
    <row r="58" spans="1:31" x14ac:dyDescent="0.25">
      <c r="A58" s="22" t="s">
        <v>11</v>
      </c>
      <c r="B58" s="1">
        <v>7771.3615023474176</v>
      </c>
      <c r="C58" s="1">
        <v>5565.1017214397498</v>
      </c>
      <c r="D58" s="1">
        <v>1324.6894409937888</v>
      </c>
      <c r="E58" s="1">
        <v>864.44099378881992</v>
      </c>
      <c r="G58" s="1">
        <v>1528.7167449139281</v>
      </c>
      <c r="I58" s="1">
        <v>7109.9337748344369</v>
      </c>
      <c r="J58" s="1">
        <v>315.13718070009463</v>
      </c>
      <c r="K58" s="1">
        <v>6742.8571428571431</v>
      </c>
      <c r="L58" s="1">
        <v>51.939451277199623</v>
      </c>
      <c r="N58" s="1">
        <v>-1046.0170293282877</v>
      </c>
      <c r="P58" s="22">
        <v>1083867.2131147541</v>
      </c>
      <c r="R58" s="22" t="s">
        <v>11</v>
      </c>
      <c r="S58" s="28">
        <v>6.1024793398096112E-2</v>
      </c>
      <c r="T58" s="28">
        <v>0.48437340637444087</v>
      </c>
      <c r="U58" s="28">
        <v>-0.4998922041652078</v>
      </c>
      <c r="V58" s="28">
        <v>7.4963199613419526E-4</v>
      </c>
      <c r="W58" s="27">
        <f t="shared" si="0"/>
        <v>4.4534949461058637E-4</v>
      </c>
      <c r="AD58" s="21">
        <v>26177</v>
      </c>
      <c r="AE58" s="20">
        <v>63.3</v>
      </c>
    </row>
    <row r="59" spans="1:31" x14ac:dyDescent="0.25">
      <c r="A59" s="22" t="s">
        <v>12</v>
      </c>
      <c r="B59" s="1">
        <v>9182.6845637583901</v>
      </c>
      <c r="C59" s="1">
        <v>5993.6912751677855</v>
      </c>
      <c r="D59" s="1">
        <v>1596.4190981432359</v>
      </c>
      <c r="E59" s="1">
        <v>1554.5092838196285</v>
      </c>
      <c r="G59" s="1">
        <v>1613.4362416107383</v>
      </c>
      <c r="I59" s="1">
        <v>8438.2578992314266</v>
      </c>
      <c r="J59" s="1">
        <v>323.82578992314262</v>
      </c>
      <c r="K59" s="1">
        <v>8026.4730999146041</v>
      </c>
      <c r="L59" s="1">
        <v>87.959009393680617</v>
      </c>
      <c r="N59" s="1">
        <v>-1031.596925704526</v>
      </c>
      <c r="P59" s="22">
        <v>1103389.6713615025</v>
      </c>
      <c r="R59" s="22" t="s">
        <v>12</v>
      </c>
      <c r="S59" s="28">
        <v>6.7467249680558936E-2</v>
      </c>
      <c r="T59" s="28">
        <v>0.51385885081273608</v>
      </c>
      <c r="U59" s="28">
        <v>-0.5827545941985437</v>
      </c>
      <c r="V59" s="28">
        <v>1.3291317768239861E-3</v>
      </c>
      <c r="W59" s="27">
        <f t="shared" si="0"/>
        <v>5.2731988617245708E-4</v>
      </c>
      <c r="AD59" s="21">
        <v>26268</v>
      </c>
      <c r="AE59" s="20">
        <v>55.9</v>
      </c>
    </row>
    <row r="60" spans="1:31" x14ac:dyDescent="0.25">
      <c r="A60" s="22" t="s">
        <v>13</v>
      </c>
      <c r="B60" s="1">
        <v>10492.214765100671</v>
      </c>
      <c r="C60" s="1">
        <v>6608.7248322147643</v>
      </c>
      <c r="D60" s="1">
        <v>1957.1428571428573</v>
      </c>
      <c r="E60" s="1">
        <v>1979.1836734693877</v>
      </c>
      <c r="G60" s="1">
        <v>1625.0604026845638</v>
      </c>
      <c r="I60" s="1">
        <v>9821.2543554006988</v>
      </c>
      <c r="J60" s="1">
        <v>374.65156794425087</v>
      </c>
      <c r="K60" s="1">
        <v>9312.8048780487825</v>
      </c>
      <c r="L60" s="1">
        <v>133.79790940766549</v>
      </c>
      <c r="N60" s="1">
        <v>-1064.3989547038327</v>
      </c>
      <c r="P60" s="22">
        <v>1148025.8751902587</v>
      </c>
      <c r="R60" s="22" t="s">
        <v>13</v>
      </c>
      <c r="S60" s="28">
        <v>5.8444711412865648E-2</v>
      </c>
      <c r="T60" s="28">
        <v>0.54302550134049554</v>
      </c>
      <c r="U60" s="28">
        <v>-0.64072266835335001</v>
      </c>
      <c r="V60" s="28">
        <v>1.6074426578197921E-3</v>
      </c>
      <c r="W60" s="27">
        <f t="shared" si="0"/>
        <v>4.8837004469765488E-4</v>
      </c>
      <c r="AD60" s="21">
        <v>26359</v>
      </c>
      <c r="AE60" s="20">
        <v>59.9</v>
      </c>
    </row>
    <row r="61" spans="1:31" x14ac:dyDescent="0.25">
      <c r="A61" s="22" t="s">
        <v>14</v>
      </c>
      <c r="B61" s="1">
        <v>12398.732394366194</v>
      </c>
      <c r="C61" s="1">
        <v>7458.7323943661968</v>
      </c>
      <c r="D61" s="1">
        <v>2479.9999999999995</v>
      </c>
      <c r="E61" s="1">
        <v>2566.6187050359708</v>
      </c>
      <c r="G61" s="1">
        <v>1632.3239436619717</v>
      </c>
      <c r="I61" s="1">
        <v>12685.464581416742</v>
      </c>
      <c r="J61" s="1">
        <v>581.32474701011961</v>
      </c>
      <c r="K61" s="1">
        <v>11883.992640294387</v>
      </c>
      <c r="L61" s="1">
        <v>220.14719411223552</v>
      </c>
      <c r="N61" s="1">
        <v>-1239.7516099356026</v>
      </c>
      <c r="P61" s="22">
        <v>1183101.9202363368</v>
      </c>
      <c r="R61" s="22" t="s">
        <v>14</v>
      </c>
      <c r="S61" s="28">
        <v>-2.4235628574862746E-2</v>
      </c>
      <c r="T61" s="28">
        <v>0.58130305848732322</v>
      </c>
      <c r="U61" s="28">
        <v>-0.79485904632931725</v>
      </c>
      <c r="V61" s="28">
        <v>1.9833215302828716E-3</v>
      </c>
      <c r="W61" s="27">
        <f t="shared" si="0"/>
        <v>3.3181615802630832E-4</v>
      </c>
      <c r="AD61" s="21">
        <v>26451</v>
      </c>
      <c r="AE61" s="20">
        <v>65.3</v>
      </c>
    </row>
    <row r="62" spans="1:31" x14ac:dyDescent="0.25">
      <c r="A62" s="22" t="s">
        <v>15</v>
      </c>
      <c r="B62" s="1">
        <v>15007.85498489426</v>
      </c>
      <c r="C62" s="1">
        <v>9162.0845921450164</v>
      </c>
      <c r="D62" s="1">
        <v>2729.2758089368258</v>
      </c>
      <c r="E62" s="1">
        <v>3233.5901386748837</v>
      </c>
      <c r="G62" s="1">
        <v>1652.8398791540785</v>
      </c>
      <c r="I62" s="1">
        <v>15926.791277258568</v>
      </c>
      <c r="J62" s="1">
        <v>700.10384215991701</v>
      </c>
      <c r="K62" s="1">
        <v>15030.944963655244</v>
      </c>
      <c r="L62" s="1">
        <v>195.74247144340603</v>
      </c>
      <c r="N62" s="1">
        <v>-1387.7673935617861</v>
      </c>
      <c r="P62" s="22">
        <v>1230055.7142857141</v>
      </c>
      <c r="R62" s="22" t="s">
        <v>15</v>
      </c>
      <c r="S62" s="28">
        <v>-7.4706883736394683E-2</v>
      </c>
      <c r="T62" s="28">
        <v>0.68793475382527047</v>
      </c>
      <c r="U62" s="28">
        <v>-1.0000904033734703</v>
      </c>
      <c r="V62" s="28">
        <v>2.4696829842342041E-3</v>
      </c>
      <c r="W62" s="27">
        <f t="shared" si="0"/>
        <v>2.1549632468982789E-4</v>
      </c>
      <c r="AD62" s="21">
        <v>26543</v>
      </c>
      <c r="AE62" s="20">
        <v>67.5</v>
      </c>
    </row>
    <row r="63" spans="1:31" x14ac:dyDescent="0.25">
      <c r="A63" s="22" t="s">
        <v>16</v>
      </c>
      <c r="B63" s="1">
        <v>17358.611481975968</v>
      </c>
      <c r="C63" s="1">
        <v>11559.54606141522</v>
      </c>
      <c r="D63" s="1">
        <v>2206.1357702349874</v>
      </c>
      <c r="E63" s="1">
        <v>3464.2297650130549</v>
      </c>
      <c r="G63" s="1">
        <v>1706.421895861148</v>
      </c>
      <c r="I63" s="1">
        <v>20446.026831785341</v>
      </c>
      <c r="J63" s="1">
        <v>668.00825593395246</v>
      </c>
      <c r="K63" s="1">
        <v>19581.3209494324</v>
      </c>
      <c r="L63" s="1">
        <v>196.69762641898862</v>
      </c>
      <c r="N63" s="1">
        <v>-1564.767801857585</v>
      </c>
      <c r="P63" s="22">
        <v>1270483.4710743802</v>
      </c>
      <c r="R63" s="22" t="s">
        <v>16</v>
      </c>
      <c r="S63" s="28">
        <v>-0.24301105997061972</v>
      </c>
      <c r="T63" s="28">
        <v>0.85727504949520317</v>
      </c>
      <c r="U63" s="28">
        <v>-1.3676041896479096</v>
      </c>
      <c r="V63" s="28">
        <v>2.5718808729017851E-3</v>
      </c>
      <c r="W63" s="27">
        <f t="shared" si="0"/>
        <v>1.1149621166167051E-4</v>
      </c>
      <c r="AD63" s="21">
        <v>26634</v>
      </c>
      <c r="AE63" s="20">
        <v>70.7</v>
      </c>
    </row>
    <row r="64" spans="1:31" x14ac:dyDescent="0.25">
      <c r="A64" s="22" t="s">
        <v>17</v>
      </c>
      <c r="B64" s="1">
        <v>20496.384180790959</v>
      </c>
      <c r="C64" s="1">
        <v>14837.74011299435</v>
      </c>
      <c r="D64" s="1">
        <v>2476.7342582710776</v>
      </c>
      <c r="E64" s="1">
        <v>2867.8762006403413</v>
      </c>
      <c r="G64" s="1">
        <v>1740.6101694915253</v>
      </c>
      <c r="I64" s="1">
        <v>23043.027888446217</v>
      </c>
      <c r="J64" s="1">
        <v>717.13147410358567</v>
      </c>
      <c r="K64" s="1">
        <v>21957.171314741034</v>
      </c>
      <c r="L64" s="1">
        <v>368.72509960159363</v>
      </c>
      <c r="N64" s="1">
        <v>-1708.9342629482071</v>
      </c>
      <c r="P64" s="22">
        <v>1305937.0904325033</v>
      </c>
      <c r="R64" s="22" t="s">
        <v>17</v>
      </c>
      <c r="S64" s="28">
        <v>-0.19500508304055092</v>
      </c>
      <c r="T64" s="28">
        <v>1.0812625464381493</v>
      </c>
      <c r="U64" s="28">
        <v>-1.4916826544851698</v>
      </c>
      <c r="V64" s="28">
        <v>1.9136841424812225E-3</v>
      </c>
      <c r="W64" s="27">
        <f t="shared" si="0"/>
        <v>2.4255308142620948E-5</v>
      </c>
      <c r="AD64" s="21">
        <v>26724</v>
      </c>
      <c r="AE64" s="20">
        <v>79.900000000000006</v>
      </c>
    </row>
    <row r="65" spans="1:31" x14ac:dyDescent="0.25">
      <c r="A65" s="22" t="s">
        <v>18</v>
      </c>
      <c r="B65" s="1">
        <v>23955.882352941178</v>
      </c>
      <c r="C65" s="1">
        <v>16121.218487394959</v>
      </c>
      <c r="D65" s="1">
        <v>2777.0524233432243</v>
      </c>
      <c r="E65" s="1">
        <v>4600.3956478733926</v>
      </c>
      <c r="G65" s="1">
        <v>1781.7331932773109</v>
      </c>
      <c r="I65" s="1">
        <v>27221.163490471412</v>
      </c>
      <c r="J65" s="1">
        <v>858.97693079237706</v>
      </c>
      <c r="K65" s="1">
        <v>25893.079237713137</v>
      </c>
      <c r="L65" s="1">
        <v>469.10732196589765</v>
      </c>
      <c r="N65" s="1">
        <v>-1874.4834503510531</v>
      </c>
      <c r="P65" s="22">
        <v>1354854.1147132169</v>
      </c>
      <c r="R65" s="22" t="s">
        <v>18</v>
      </c>
      <c r="S65" s="28">
        <v>-0.24100610553346538</v>
      </c>
      <c r="T65" s="28">
        <v>1.1264859729811687</v>
      </c>
      <c r="U65" s="28">
        <v>-1.7061635318030461</v>
      </c>
      <c r="V65" s="28">
        <v>3.0492495694135809E-3</v>
      </c>
      <c r="W65" s="27">
        <f t="shared" si="0"/>
        <v>-6.8457744687423216E-5</v>
      </c>
      <c r="AD65" s="21">
        <v>26816</v>
      </c>
      <c r="AE65" s="20">
        <v>84.3</v>
      </c>
    </row>
    <row r="66" spans="1:31" x14ac:dyDescent="0.25">
      <c r="A66" s="22" t="s">
        <v>19</v>
      </c>
      <c r="B66" s="1">
        <v>27279.91927346115</v>
      </c>
      <c r="C66" s="1">
        <v>21273.05751765893</v>
      </c>
      <c r="D66" s="1">
        <v>2200.1928640308579</v>
      </c>
      <c r="E66" s="1">
        <v>3540.2121504339439</v>
      </c>
      <c r="G66" s="1">
        <v>1845.8627648839556</v>
      </c>
      <c r="I66" s="1">
        <v>31512.004069175997</v>
      </c>
      <c r="J66" s="1">
        <v>852.39064089521878</v>
      </c>
      <c r="K66" s="1">
        <v>30074.059003051883</v>
      </c>
      <c r="L66" s="1">
        <v>585.5544252288912</v>
      </c>
      <c r="N66" s="1">
        <v>-2125.2390640895219</v>
      </c>
      <c r="P66" s="22">
        <v>1404908.1145584725</v>
      </c>
      <c r="R66" s="22" t="s">
        <v>19</v>
      </c>
      <c r="S66" s="28">
        <v>-0.30123570017565776</v>
      </c>
      <c r="T66" s="28">
        <v>1.4535233062684259</v>
      </c>
      <c r="U66" s="28">
        <v>-1.9840348169517894</v>
      </c>
      <c r="V66" s="28">
        <v>2.1030967752176644E-3</v>
      </c>
      <c r="W66" s="27">
        <f t="shared" si="0"/>
        <v>-1.9885734612143461E-4</v>
      </c>
      <c r="AD66" s="21">
        <v>26908</v>
      </c>
      <c r="AE66" s="20">
        <v>80.8</v>
      </c>
    </row>
    <row r="67" spans="1:31" x14ac:dyDescent="0.25">
      <c r="A67" s="22" t="s">
        <v>20</v>
      </c>
      <c r="B67" s="1">
        <v>31945.653939886273</v>
      </c>
      <c r="C67" s="1">
        <v>26803.818034118602</v>
      </c>
      <c r="D67" s="1">
        <v>2393.5993975903611</v>
      </c>
      <c r="E67" s="1">
        <v>2372.6656626506024</v>
      </c>
      <c r="G67" s="1">
        <v>1881.5759545085298</v>
      </c>
      <c r="I67" s="1">
        <v>33798.905109489053</v>
      </c>
      <c r="J67" s="1">
        <v>960.49270072992704</v>
      </c>
      <c r="K67" s="1">
        <v>32147.354014598539</v>
      </c>
      <c r="L67" s="1">
        <v>691.05839416058393</v>
      </c>
      <c r="N67" s="1">
        <v>-2051.5967153284673</v>
      </c>
      <c r="P67" s="22">
        <v>1431982.9545454546</v>
      </c>
      <c r="R67" s="22" t="s">
        <v>20</v>
      </c>
      <c r="S67" s="28">
        <v>-0.12941852161857928</v>
      </c>
      <c r="T67" s="28">
        <v>1.8047229718311808</v>
      </c>
      <c r="U67" s="28">
        <v>-2.0778008929898695</v>
      </c>
      <c r="V67" s="28">
        <v>1.174320729972516E-3</v>
      </c>
      <c r="W67" s="27">
        <f t="shared" si="0"/>
        <v>-1.187309948629285E-4</v>
      </c>
      <c r="AD67" s="21">
        <v>26999</v>
      </c>
      <c r="AE67" s="20">
        <v>81.8</v>
      </c>
    </row>
    <row r="68" spans="1:31" x14ac:dyDescent="0.25">
      <c r="A68" s="22" t="s">
        <v>21</v>
      </c>
      <c r="B68" s="1">
        <v>46658.475426278834</v>
      </c>
      <c r="C68" s="1">
        <v>39820.361083249751</v>
      </c>
      <c r="D68" s="1">
        <v>3246.4114832535884</v>
      </c>
      <c r="E68" s="1">
        <v>3277.6076555023919</v>
      </c>
      <c r="G68" s="1">
        <v>2024.1624874623872</v>
      </c>
      <c r="I68" s="1">
        <v>37463.195876288664</v>
      </c>
      <c r="J68" s="1">
        <v>943.40206185567013</v>
      </c>
      <c r="K68" s="1">
        <v>36021.855670103098</v>
      </c>
      <c r="L68" s="1">
        <v>497.93814432989689</v>
      </c>
      <c r="N68" s="1">
        <v>-2172.7319587628867</v>
      </c>
      <c r="P68" s="22">
        <v>1462034.8314606741</v>
      </c>
      <c r="R68" s="22" t="s">
        <v>21</v>
      </c>
      <c r="S68" s="28">
        <v>0.62893710547261372</v>
      </c>
      <c r="T68" s="28">
        <v>2.6590993719727805</v>
      </c>
      <c r="U68" s="28">
        <v>-2.2417690387105602</v>
      </c>
      <c r="V68" s="28">
        <v>1.9012334394218314E-3</v>
      </c>
      <c r="W68" s="27">
        <f t="shared" si="0"/>
        <v>-1.0161828439618527E-4</v>
      </c>
      <c r="AD68" s="21">
        <v>27089</v>
      </c>
      <c r="AE68" s="20">
        <v>84.1</v>
      </c>
    </row>
    <row r="69" spans="1:31" x14ac:dyDescent="0.25">
      <c r="A69" s="22" t="s">
        <v>22</v>
      </c>
      <c r="B69" s="1">
        <v>53822.074688796682</v>
      </c>
      <c r="C69" s="1">
        <v>47296.099585062242</v>
      </c>
      <c r="D69" s="1">
        <v>2836.2577639751548</v>
      </c>
      <c r="E69" s="1">
        <v>3269.1770186335398</v>
      </c>
      <c r="G69" s="1">
        <v>2049.9668049792531</v>
      </c>
      <c r="I69" s="1">
        <v>43286.933614330876</v>
      </c>
      <c r="J69" s="1">
        <v>1176.9230769230769</v>
      </c>
      <c r="K69" s="1">
        <v>41464.067439409904</v>
      </c>
      <c r="L69" s="1">
        <v>645.94309799789244</v>
      </c>
      <c r="N69" s="1">
        <v>-2371.211801896733</v>
      </c>
      <c r="P69" s="22">
        <v>1497486.2579281186</v>
      </c>
      <c r="R69" s="22" t="s">
        <v>22</v>
      </c>
      <c r="S69" s="28">
        <v>0.70352171972796218</v>
      </c>
      <c r="T69" s="28">
        <v>3.0797729370784612</v>
      </c>
      <c r="U69" s="28">
        <v>-2.5795101271165679</v>
      </c>
      <c r="V69" s="28">
        <v>1.7517582593813467E-3</v>
      </c>
      <c r="W69" s="27">
        <f t="shared" si="0"/>
        <v>-2.1452283466156534E-4</v>
      </c>
      <c r="AD69" s="21">
        <v>27181</v>
      </c>
      <c r="AE69" s="20">
        <v>78.5</v>
      </c>
    </row>
    <row r="70" spans="1:31" x14ac:dyDescent="0.25">
      <c r="A70" s="22" t="s">
        <v>23</v>
      </c>
      <c r="B70" s="1">
        <v>60852.467105263167</v>
      </c>
      <c r="C70" s="1">
        <v>53531.743421052633</v>
      </c>
      <c r="D70" s="1">
        <v>3109.2534992223955</v>
      </c>
      <c r="E70" s="1">
        <v>3812.9860031104199</v>
      </c>
      <c r="G70" s="1">
        <v>2185.4194078947371</v>
      </c>
      <c r="I70" s="1">
        <v>44968.91891891892</v>
      </c>
      <c r="J70" s="1">
        <v>1135.135135135135</v>
      </c>
      <c r="K70" s="1">
        <v>42951.247401247398</v>
      </c>
      <c r="L70" s="1">
        <v>882.53638253638246</v>
      </c>
      <c r="N70" s="1">
        <v>-2668.0873180873182</v>
      </c>
      <c r="P70" s="22">
        <v>1557069.5742471444</v>
      </c>
      <c r="R70" s="22" t="s">
        <v>23</v>
      </c>
      <c r="S70" s="28">
        <v>1.0200923869457839</v>
      </c>
      <c r="T70" s="28">
        <v>3.3650781668668648</v>
      </c>
      <c r="U70" s="28">
        <v>-2.5587805812266886</v>
      </c>
      <c r="V70" s="28">
        <v>1.8820286961107266E-3</v>
      </c>
      <c r="W70" s="27">
        <f t="shared" si="0"/>
        <v>-3.0998480618693927E-4</v>
      </c>
      <c r="AD70" s="21">
        <v>27273</v>
      </c>
      <c r="AE70" s="20">
        <v>75.099999999999994</v>
      </c>
    </row>
    <row r="71" spans="1:31" x14ac:dyDescent="0.25">
      <c r="A71" s="22" t="s">
        <v>24</v>
      </c>
      <c r="B71" s="1">
        <v>66928.810408921941</v>
      </c>
      <c r="C71" s="1">
        <v>60421.840148698888</v>
      </c>
      <c r="D71" s="1">
        <v>3621.7235188509876</v>
      </c>
      <c r="E71" s="1">
        <v>2663.2854578096944</v>
      </c>
      <c r="G71" s="1">
        <v>2313.0111524163572</v>
      </c>
      <c r="I71" s="1">
        <v>46335.6621480709</v>
      </c>
      <c r="J71" s="1">
        <v>1124.8175182481752</v>
      </c>
      <c r="K71" s="1">
        <v>44413.868613138678</v>
      </c>
      <c r="L71" s="1">
        <v>796.97601668404582</v>
      </c>
      <c r="N71" s="1">
        <v>-2620.7194994786232</v>
      </c>
      <c r="P71" s="22">
        <v>1596992.7234927234</v>
      </c>
      <c r="R71" s="22" t="s">
        <v>24</v>
      </c>
      <c r="S71" s="28">
        <v>1.2894954346324468</v>
      </c>
      <c r="T71" s="28">
        <v>3.713042755809457</v>
      </c>
      <c r="U71" s="28">
        <v>-2.5543100162080079</v>
      </c>
      <c r="V71" s="28">
        <v>1.1686399153052573E-3</v>
      </c>
      <c r="W71" s="27">
        <f t="shared" si="0"/>
        <v>-1.9267986793909027E-4</v>
      </c>
      <c r="AD71" s="21">
        <v>27364</v>
      </c>
      <c r="AE71" s="20">
        <v>71.7</v>
      </c>
    </row>
    <row r="72" spans="1:31" x14ac:dyDescent="0.25">
      <c r="A72" s="22" t="s">
        <v>25</v>
      </c>
      <c r="B72" s="1">
        <v>82307.430617726059</v>
      </c>
      <c r="C72" s="1">
        <v>73370.456580125334</v>
      </c>
      <c r="D72" s="1">
        <v>3979.4142980189499</v>
      </c>
      <c r="E72" s="1">
        <v>4618.8630490956075</v>
      </c>
      <c r="G72" s="1">
        <v>2451.3876454789615</v>
      </c>
      <c r="I72" s="1">
        <v>48827.565982404689</v>
      </c>
      <c r="J72" s="1">
        <v>1390.5180840664711</v>
      </c>
      <c r="K72" s="1">
        <v>46721.896383186708</v>
      </c>
      <c r="L72" s="1">
        <v>715.15151515151524</v>
      </c>
      <c r="N72" s="1">
        <v>-2578.5434995112414</v>
      </c>
      <c r="P72" s="22">
        <v>1637838.1147540985</v>
      </c>
      <c r="R72" s="22" t="s">
        <v>25</v>
      </c>
      <c r="S72" s="28">
        <v>2.044149805388304</v>
      </c>
      <c r="T72" s="28">
        <v>4.3948139836070297</v>
      </c>
      <c r="U72" s="28">
        <v>-2.6096890590182062</v>
      </c>
      <c r="V72" s="28">
        <v>2.3834538339158064E-3</v>
      </c>
      <c r="W72" s="27">
        <f t="shared" si="0"/>
        <v>-7.7636399401640979E-5</v>
      </c>
      <c r="AD72" s="21">
        <v>27454</v>
      </c>
      <c r="AE72" s="20">
        <v>70.3</v>
      </c>
    </row>
    <row r="73" spans="1:31" x14ac:dyDescent="0.25">
      <c r="A73" s="22" t="s">
        <v>58</v>
      </c>
      <c r="B73" s="1">
        <v>76574.718526100303</v>
      </c>
      <c r="C73" s="1">
        <v>66887.410440122825</v>
      </c>
      <c r="D73" s="1">
        <v>4056.3336766220395</v>
      </c>
      <c r="E73" s="1">
        <v>5690.8341915550982</v>
      </c>
      <c r="G73" s="1">
        <v>2614.7799385875128</v>
      </c>
      <c r="I73" s="1">
        <v>55931.501472031399</v>
      </c>
      <c r="J73" s="1">
        <v>2189.4995093228654</v>
      </c>
      <c r="K73" s="1">
        <v>53060.549558390572</v>
      </c>
      <c r="L73" s="1">
        <v>681.45240431795878</v>
      </c>
      <c r="N73" s="1">
        <v>-2637.0853778213932</v>
      </c>
      <c r="P73" s="22">
        <v>1676359.1331269348</v>
      </c>
      <c r="R73" s="22" t="s">
        <v>58</v>
      </c>
      <c r="S73" s="28">
        <v>1.2314316572226882</v>
      </c>
      <c r="T73" s="28">
        <v>3.8594302170870809</v>
      </c>
      <c r="U73" s="28">
        <v>-2.9232528348719837</v>
      </c>
      <c r="V73" s="28">
        <v>2.9882509590251544E-3</v>
      </c>
      <c r="W73" s="27">
        <f t="shared" si="0"/>
        <v>-1.3305883442931335E-5</v>
      </c>
      <c r="AD73" s="21">
        <v>27546</v>
      </c>
      <c r="AE73" s="20">
        <v>70.900000000000006</v>
      </c>
    </row>
    <row r="74" spans="1:31" x14ac:dyDescent="0.25">
      <c r="A74" s="22" t="s">
        <v>59</v>
      </c>
      <c r="B74" s="1">
        <v>85456.164383561656</v>
      </c>
      <c r="C74" s="1">
        <v>69275.000000000015</v>
      </c>
      <c r="D74" s="1">
        <v>6315.329341317366</v>
      </c>
      <c r="E74" s="1">
        <v>10660.239520958083</v>
      </c>
      <c r="G74" s="1">
        <v>2785.7191780821918</v>
      </c>
      <c r="I74" s="1">
        <v>59898.33984375</v>
      </c>
      <c r="J74" s="1">
        <v>2511.23046875</v>
      </c>
      <c r="K74" s="1">
        <v>56748.33984375</v>
      </c>
      <c r="L74" s="1">
        <v>638.76953125</v>
      </c>
      <c r="N74" s="1">
        <v>-2651.982421875</v>
      </c>
      <c r="P74" s="22">
        <v>1724415.9751037343</v>
      </c>
      <c r="R74" s="22" t="s">
        <v>59</v>
      </c>
      <c r="S74" s="28">
        <v>1.4821148092341347</v>
      </c>
      <c r="T74" s="28">
        <v>3.8716742650933602</v>
      </c>
      <c r="U74" s="28">
        <v>-2.9246429649550638</v>
      </c>
      <c r="V74" s="28">
        <v>5.811515396744819E-3</v>
      </c>
      <c r="W74" s="27">
        <f t="shared" si="0"/>
        <v>7.7554811680022087E-5</v>
      </c>
      <c r="AD74" s="21">
        <v>27638</v>
      </c>
      <c r="AE74" s="20">
        <v>68.599999999999994</v>
      </c>
    </row>
    <row r="75" spans="1:31" x14ac:dyDescent="0.25">
      <c r="A75" s="22" t="s">
        <v>72</v>
      </c>
      <c r="B75" s="1">
        <v>94807.285429141717</v>
      </c>
      <c r="C75" s="1">
        <v>79529.241516966067</v>
      </c>
      <c r="D75" s="1">
        <v>4718.6440677966102</v>
      </c>
      <c r="E75" s="1">
        <v>19517.148554336989</v>
      </c>
      <c r="G75" s="1">
        <v>2908.822355289421</v>
      </c>
      <c r="I75" s="1">
        <v>61062.9</v>
      </c>
      <c r="J75" s="1">
        <v>2867.4</v>
      </c>
      <c r="K75" s="1">
        <v>57138.3</v>
      </c>
      <c r="L75" s="1">
        <v>1057.2</v>
      </c>
      <c r="N75" s="1">
        <v>-2778.33</v>
      </c>
      <c r="P75" s="22">
        <v>1764512</v>
      </c>
      <c r="R75" s="22" t="s">
        <v>72</v>
      </c>
      <c r="S75" s="28">
        <v>1.9123919491135066</v>
      </c>
      <c r="T75" s="28">
        <v>4.3446483513269438</v>
      </c>
      <c r="U75" s="28">
        <v>-2.9707735584798174</v>
      </c>
      <c r="V75" s="28">
        <v>1.0461786915780107E-2</v>
      </c>
      <c r="W75" s="27">
        <f t="shared" si="0"/>
        <v>7.3953793054068828E-5</v>
      </c>
      <c r="AD75" s="21">
        <v>27729</v>
      </c>
      <c r="AE75" s="20">
        <v>67.5</v>
      </c>
    </row>
    <row r="76" spans="1:31" x14ac:dyDescent="0.25">
      <c r="A76" s="22" t="s">
        <v>71</v>
      </c>
      <c r="B76" s="1">
        <v>102720.71984435797</v>
      </c>
      <c r="C76" s="1">
        <v>82965.856031128395</v>
      </c>
      <c r="D76" s="1">
        <v>4753.3269961977185</v>
      </c>
      <c r="E76" s="1">
        <v>14550.855513307984</v>
      </c>
      <c r="G76" s="1">
        <v>3066.0797665369651</v>
      </c>
      <c r="I76" s="1">
        <v>66440.686274509804</v>
      </c>
      <c r="J76" s="1">
        <v>2856.0784313725489</v>
      </c>
      <c r="K76" s="1">
        <v>62802.352941176468</v>
      </c>
      <c r="L76" s="1">
        <v>782.25490196078431</v>
      </c>
      <c r="N76" s="1">
        <v>-2964.4313725490197</v>
      </c>
      <c r="P76" s="22">
        <v>1815004.9115913557</v>
      </c>
      <c r="R76" s="22" t="s">
        <v>71</v>
      </c>
      <c r="S76" s="28">
        <v>1.9988945119734494</v>
      </c>
      <c r="T76" s="28">
        <v>4.4137499071293087</v>
      </c>
      <c r="U76" s="28">
        <v>-3.19828478558125</v>
      </c>
      <c r="V76" s="28">
        <v>7.5859853179544284E-3</v>
      </c>
      <c r="W76" s="27">
        <f t="shared" si="0"/>
        <v>5.6004473232429075E-5</v>
      </c>
      <c r="AD76" s="21">
        <v>27820</v>
      </c>
      <c r="AE76" s="20">
        <v>66.8</v>
      </c>
    </row>
    <row r="77" spans="1:31" x14ac:dyDescent="0.25">
      <c r="AD77" s="21">
        <v>27912</v>
      </c>
      <c r="AE77" s="20">
        <v>69.3</v>
      </c>
    </row>
    <row r="78" spans="1:31" x14ac:dyDescent="0.25">
      <c r="AD78" s="21">
        <v>28004</v>
      </c>
      <c r="AE78" s="20">
        <v>68</v>
      </c>
    </row>
    <row r="79" spans="1:31" x14ac:dyDescent="0.25">
      <c r="A79" t="s">
        <v>110</v>
      </c>
      <c r="AD79" s="21">
        <v>28095</v>
      </c>
      <c r="AE79" s="20">
        <v>66.599999999999994</v>
      </c>
    </row>
    <row r="80" spans="1:31" x14ac:dyDescent="0.25">
      <c r="AD80" s="21">
        <v>28185</v>
      </c>
      <c r="AE80" s="20">
        <v>65.7</v>
      </c>
    </row>
    <row r="81" spans="30:31" x14ac:dyDescent="0.25">
      <c r="AD81" s="21">
        <v>28277</v>
      </c>
      <c r="AE81" s="20">
        <v>64</v>
      </c>
    </row>
    <row r="82" spans="30:31" x14ac:dyDescent="0.25">
      <c r="AD82" s="21">
        <v>28369</v>
      </c>
      <c r="AE82" s="20">
        <v>60.8</v>
      </c>
    </row>
    <row r="83" spans="30:31" x14ac:dyDescent="0.25">
      <c r="AD83" s="21">
        <v>28460</v>
      </c>
      <c r="AE83" s="20">
        <v>59.8</v>
      </c>
    </row>
    <row r="84" spans="30:31" x14ac:dyDescent="0.25">
      <c r="AD84" s="21">
        <v>28550</v>
      </c>
      <c r="AE84" s="20">
        <v>58.1</v>
      </c>
    </row>
    <row r="85" spans="30:31" x14ac:dyDescent="0.25">
      <c r="AD85" s="21">
        <v>28642</v>
      </c>
      <c r="AE85" s="20">
        <v>59.2</v>
      </c>
    </row>
    <row r="86" spans="30:31" x14ac:dyDescent="0.25">
      <c r="AD86" s="21">
        <v>28734</v>
      </c>
      <c r="AE86" s="20">
        <v>59.2</v>
      </c>
    </row>
    <row r="87" spans="30:31" x14ac:dyDescent="0.25">
      <c r="AD87" s="21">
        <v>28825</v>
      </c>
      <c r="AE87" s="20">
        <v>58.3</v>
      </c>
    </row>
    <row r="88" spans="30:31" x14ac:dyDescent="0.25">
      <c r="AD88" s="21">
        <v>28915</v>
      </c>
      <c r="AE88" s="20">
        <v>59</v>
      </c>
    </row>
    <row r="89" spans="30:31" x14ac:dyDescent="0.25">
      <c r="AD89" s="21">
        <v>29007</v>
      </c>
      <c r="AE89" s="20">
        <v>61.9</v>
      </c>
    </row>
    <row r="90" spans="30:31" x14ac:dyDescent="0.25">
      <c r="AD90" s="21">
        <v>29099</v>
      </c>
      <c r="AE90" s="20">
        <v>62.3</v>
      </c>
    </row>
    <row r="91" spans="30:31" x14ac:dyDescent="0.25">
      <c r="AD91" s="21">
        <v>29190</v>
      </c>
      <c r="AE91" s="20">
        <v>63.5</v>
      </c>
    </row>
    <row r="92" spans="30:31" x14ac:dyDescent="0.25">
      <c r="AD92" s="21">
        <v>29281</v>
      </c>
      <c r="AE92" s="20">
        <v>63.9</v>
      </c>
    </row>
    <row r="93" spans="30:31" x14ac:dyDescent="0.25">
      <c r="AD93" s="21">
        <v>29373</v>
      </c>
      <c r="AE93" s="20">
        <v>61.7</v>
      </c>
    </row>
    <row r="94" spans="30:31" x14ac:dyDescent="0.25">
      <c r="AD94" s="21">
        <v>29465</v>
      </c>
      <c r="AE94" s="20">
        <v>58.2</v>
      </c>
    </row>
    <row r="95" spans="30:31" x14ac:dyDescent="0.25">
      <c r="AD95" s="21">
        <v>29556</v>
      </c>
      <c r="AE95" s="20">
        <v>61.3</v>
      </c>
    </row>
    <row r="96" spans="30:31" x14ac:dyDescent="0.25">
      <c r="AD96" s="21">
        <v>29646</v>
      </c>
      <c r="AE96" s="20">
        <v>68.400000000000006</v>
      </c>
    </row>
    <row r="97" spans="30:31" x14ac:dyDescent="0.25">
      <c r="AD97" s="21">
        <v>29738</v>
      </c>
      <c r="AE97" s="20">
        <v>59</v>
      </c>
    </row>
    <row r="98" spans="30:31" x14ac:dyDescent="0.25">
      <c r="AD98" s="21">
        <v>29830</v>
      </c>
      <c r="AE98" s="20">
        <v>62.8</v>
      </c>
    </row>
    <row r="99" spans="30:31" x14ac:dyDescent="0.25">
      <c r="AD99" s="21">
        <v>29921</v>
      </c>
      <c r="AE99" s="20">
        <v>60.2</v>
      </c>
    </row>
    <row r="100" spans="30:31" x14ac:dyDescent="0.25">
      <c r="AD100" s="21">
        <v>30011</v>
      </c>
      <c r="AE100" s="20">
        <v>57.2</v>
      </c>
    </row>
    <row r="101" spans="30:31" x14ac:dyDescent="0.25">
      <c r="AD101" s="21">
        <v>30103</v>
      </c>
      <c r="AE101" s="20">
        <v>59.4</v>
      </c>
    </row>
    <row r="102" spans="30:31" x14ac:dyDescent="0.25">
      <c r="AD102" s="21">
        <v>30195</v>
      </c>
      <c r="AE102" s="20">
        <v>60</v>
      </c>
    </row>
    <row r="103" spans="30:31" x14ac:dyDescent="0.25">
      <c r="AD103" s="21">
        <v>30286</v>
      </c>
      <c r="AE103" s="20">
        <v>58.5</v>
      </c>
    </row>
    <row r="104" spans="30:31" x14ac:dyDescent="0.25">
      <c r="AD104" s="21">
        <v>30376</v>
      </c>
      <c r="AE104" s="20">
        <v>58</v>
      </c>
    </row>
    <row r="105" spans="30:31" x14ac:dyDescent="0.25">
      <c r="AD105" s="21">
        <v>30468</v>
      </c>
      <c r="AE105" s="20">
        <v>59.7</v>
      </c>
    </row>
    <row r="106" spans="30:31" x14ac:dyDescent="0.25">
      <c r="AD106" s="21">
        <v>30560</v>
      </c>
      <c r="AE106" s="20">
        <v>60.4</v>
      </c>
    </row>
    <row r="107" spans="30:31" x14ac:dyDescent="0.25">
      <c r="AD107" s="21">
        <v>30651</v>
      </c>
      <c r="AE107" s="20">
        <v>60.2</v>
      </c>
    </row>
    <row r="108" spans="30:31" x14ac:dyDescent="0.25">
      <c r="AD108" s="21">
        <v>30742</v>
      </c>
      <c r="AE108" s="20">
        <v>59.2</v>
      </c>
    </row>
    <row r="109" spans="30:31" x14ac:dyDescent="0.25">
      <c r="AD109" s="21">
        <v>30834</v>
      </c>
      <c r="AE109" s="20">
        <v>59.7</v>
      </c>
    </row>
    <row r="110" spans="30:31" x14ac:dyDescent="0.25">
      <c r="AD110" s="21">
        <v>30926</v>
      </c>
      <c r="AE110" s="20">
        <v>60.3</v>
      </c>
    </row>
    <row r="111" spans="30:31" x14ac:dyDescent="0.25">
      <c r="AD111" s="21">
        <v>31017</v>
      </c>
      <c r="AE111" s="20">
        <v>59.6</v>
      </c>
    </row>
    <row r="112" spans="30:31" x14ac:dyDescent="0.25">
      <c r="AD112" s="21">
        <v>31107</v>
      </c>
      <c r="AE112" s="20">
        <v>59.9</v>
      </c>
    </row>
    <row r="113" spans="30:31" x14ac:dyDescent="0.25">
      <c r="AD113" s="21">
        <v>31199</v>
      </c>
      <c r="AE113" s="20">
        <v>56.9</v>
      </c>
    </row>
    <row r="114" spans="30:31" x14ac:dyDescent="0.25">
      <c r="AD114" s="21">
        <v>31291</v>
      </c>
      <c r="AE114" s="20">
        <v>55.9</v>
      </c>
    </row>
    <row r="115" spans="30:31" x14ac:dyDescent="0.25">
      <c r="AD115" s="21">
        <v>31382</v>
      </c>
      <c r="AE115" s="20">
        <v>53.1</v>
      </c>
    </row>
    <row r="116" spans="30:31" x14ac:dyDescent="0.25">
      <c r="AD116" s="21">
        <v>31472</v>
      </c>
      <c r="AE116" s="20">
        <v>52.4</v>
      </c>
    </row>
    <row r="117" spans="30:31" x14ac:dyDescent="0.25">
      <c r="AD117" s="21">
        <v>31564</v>
      </c>
      <c r="AE117" s="20">
        <v>52.5</v>
      </c>
    </row>
    <row r="118" spans="30:31" x14ac:dyDescent="0.25">
      <c r="AD118" s="21">
        <v>31656</v>
      </c>
      <c r="AE118" s="20">
        <v>50.6</v>
      </c>
    </row>
    <row r="119" spans="30:31" x14ac:dyDescent="0.25">
      <c r="AD119" s="21">
        <v>31747</v>
      </c>
      <c r="AE119" s="20">
        <v>49.7</v>
      </c>
    </row>
    <row r="120" spans="30:31" x14ac:dyDescent="0.25">
      <c r="AD120" s="21">
        <v>31837</v>
      </c>
      <c r="AE120" s="20">
        <v>49.8</v>
      </c>
    </row>
    <row r="121" spans="30:31" x14ac:dyDescent="0.25">
      <c r="AD121" s="21">
        <v>31929</v>
      </c>
      <c r="AE121" s="20">
        <v>50.7</v>
      </c>
    </row>
    <row r="122" spans="30:31" x14ac:dyDescent="0.25">
      <c r="AD122" s="21">
        <v>32021</v>
      </c>
      <c r="AE122" s="20">
        <v>52.3</v>
      </c>
    </row>
    <row r="123" spans="30:31" x14ac:dyDescent="0.25">
      <c r="AD123" s="21">
        <v>32112</v>
      </c>
      <c r="AE123" s="20">
        <v>53</v>
      </c>
    </row>
    <row r="124" spans="30:31" x14ac:dyDescent="0.25">
      <c r="AD124" s="21">
        <v>32203</v>
      </c>
      <c r="AE124" s="20">
        <v>56.1</v>
      </c>
    </row>
    <row r="125" spans="30:31" x14ac:dyDescent="0.25">
      <c r="AD125" s="21">
        <v>32295</v>
      </c>
      <c r="AE125" s="20">
        <v>58.4</v>
      </c>
    </row>
    <row r="126" spans="30:31" x14ac:dyDescent="0.25">
      <c r="AD126" s="21">
        <v>32387</v>
      </c>
      <c r="AE126" s="20">
        <v>61.4</v>
      </c>
    </row>
    <row r="127" spans="30:31" x14ac:dyDescent="0.25">
      <c r="AD127" s="21">
        <v>32478</v>
      </c>
      <c r="AE127" s="20">
        <v>61.8</v>
      </c>
    </row>
    <row r="128" spans="30:31" x14ac:dyDescent="0.25">
      <c r="AD128" s="21">
        <v>32568</v>
      </c>
      <c r="AE128" s="20">
        <v>65.2</v>
      </c>
    </row>
    <row r="129" spans="1:31" x14ac:dyDescent="0.25">
      <c r="AD129" s="21">
        <v>32660</v>
      </c>
      <c r="AE129" s="20">
        <v>65.3</v>
      </c>
    </row>
    <row r="130" spans="1:31" x14ac:dyDescent="0.25">
      <c r="AD130" s="21">
        <v>32752</v>
      </c>
      <c r="AE130" s="20">
        <v>63.8</v>
      </c>
    </row>
    <row r="131" spans="1:31" x14ac:dyDescent="0.25">
      <c r="AD131" s="21">
        <v>32843</v>
      </c>
      <c r="AE131" s="20">
        <v>64.3</v>
      </c>
    </row>
    <row r="132" spans="1:31" x14ac:dyDescent="0.25">
      <c r="AD132" s="21">
        <v>32933</v>
      </c>
      <c r="AE132" s="20">
        <v>64.2</v>
      </c>
    </row>
    <row r="133" spans="1:31" x14ac:dyDescent="0.25">
      <c r="AD133" s="21">
        <v>33025</v>
      </c>
      <c r="AE133" s="20">
        <v>64.7</v>
      </c>
    </row>
    <row r="134" spans="1:31" x14ac:dyDescent="0.25">
      <c r="AD134" s="21">
        <v>33117</v>
      </c>
      <c r="AE134" s="20">
        <v>63.8</v>
      </c>
    </row>
    <row r="135" spans="1:31" x14ac:dyDescent="0.25">
      <c r="A135" t="s">
        <v>86</v>
      </c>
      <c r="AD135" s="21">
        <v>33208</v>
      </c>
      <c r="AE135" s="20">
        <v>60.6</v>
      </c>
    </row>
    <row r="136" spans="1:31" x14ac:dyDescent="0.25">
      <c r="AD136" s="21">
        <v>33298</v>
      </c>
      <c r="AE136" s="20">
        <v>59.5</v>
      </c>
    </row>
    <row r="137" spans="1:31" x14ac:dyDescent="0.25">
      <c r="B137" s="22"/>
      <c r="C137" s="22"/>
      <c r="G137" s="22"/>
      <c r="H137" t="s">
        <v>91</v>
      </c>
      <c r="AD137" s="21">
        <v>33390</v>
      </c>
      <c r="AE137" s="20">
        <v>58.6</v>
      </c>
    </row>
    <row r="138" spans="1:31" x14ac:dyDescent="0.25">
      <c r="C138" t="s">
        <v>82</v>
      </c>
      <c r="F138" t="s">
        <v>83</v>
      </c>
      <c r="H138" t="s">
        <v>92</v>
      </c>
      <c r="AD138" s="21">
        <v>33482</v>
      </c>
      <c r="AE138" s="20">
        <v>58.8</v>
      </c>
    </row>
    <row r="139" spans="1:31" x14ac:dyDescent="0.25">
      <c r="C139" t="s">
        <v>84</v>
      </c>
      <c r="F139" t="s">
        <v>84</v>
      </c>
      <c r="H139" s="22" t="s">
        <v>82</v>
      </c>
      <c r="AD139" s="21">
        <v>33573</v>
      </c>
      <c r="AE139" s="20">
        <v>58.2</v>
      </c>
    </row>
    <row r="140" spans="1:31" x14ac:dyDescent="0.25">
      <c r="C140" t="s">
        <v>85</v>
      </c>
      <c r="F140" t="s">
        <v>85</v>
      </c>
      <c r="H140" s="22" t="s">
        <v>84</v>
      </c>
      <c r="AD140" s="21">
        <v>33664</v>
      </c>
      <c r="AE140" s="20">
        <v>58.6</v>
      </c>
    </row>
    <row r="141" spans="1:31" x14ac:dyDescent="0.25">
      <c r="H141" s="22" t="s">
        <v>85</v>
      </c>
      <c r="AD141" s="21">
        <v>33756</v>
      </c>
      <c r="AE141" s="20">
        <v>58.1</v>
      </c>
    </row>
    <row r="142" spans="1:31" x14ac:dyDescent="0.25">
      <c r="B142" s="21">
        <v>32752</v>
      </c>
      <c r="C142" s="20">
        <v>68</v>
      </c>
      <c r="F142" s="20">
        <v>106.6</v>
      </c>
      <c r="H142" s="23">
        <v>65.8</v>
      </c>
      <c r="AD142" s="21">
        <v>33848</v>
      </c>
      <c r="AE142" s="20">
        <v>57.4</v>
      </c>
    </row>
    <row r="143" spans="1:31" x14ac:dyDescent="0.25">
      <c r="B143" s="21">
        <v>32843</v>
      </c>
      <c r="C143" s="20">
        <v>67.5</v>
      </c>
      <c r="F143" s="20">
        <v>105</v>
      </c>
      <c r="H143" s="23">
        <v>64.900000000000006</v>
      </c>
      <c r="AD143" s="21">
        <v>33939</v>
      </c>
      <c r="AE143" s="20">
        <v>56.4</v>
      </c>
    </row>
    <row r="144" spans="1:31" x14ac:dyDescent="0.25">
      <c r="B144" s="21">
        <v>32933</v>
      </c>
      <c r="C144" s="20">
        <v>68.2</v>
      </c>
      <c r="F144" s="20">
        <v>106.3</v>
      </c>
      <c r="H144" s="23">
        <v>65.3</v>
      </c>
      <c r="AD144" s="21">
        <v>34029</v>
      </c>
      <c r="AE144" s="20">
        <v>56.3</v>
      </c>
    </row>
    <row r="145" spans="2:31" x14ac:dyDescent="0.25">
      <c r="B145" s="21">
        <v>33025</v>
      </c>
      <c r="C145" s="20">
        <v>68.400000000000006</v>
      </c>
      <c r="F145" s="20">
        <v>105.6</v>
      </c>
      <c r="H145" s="23">
        <v>66.3</v>
      </c>
      <c r="AD145" s="21">
        <v>34121</v>
      </c>
      <c r="AE145" s="20">
        <v>54.7</v>
      </c>
    </row>
    <row r="146" spans="2:31" x14ac:dyDescent="0.25">
      <c r="C146" s="24">
        <f>SUM(C142:C145)</f>
        <v>272.10000000000002</v>
      </c>
      <c r="D146" s="25">
        <f>+C146/4</f>
        <v>68.025000000000006</v>
      </c>
      <c r="F146" s="24">
        <f>SUM(F142:F145)</f>
        <v>423.5</v>
      </c>
      <c r="G146">
        <f>+F146/4</f>
        <v>105.875</v>
      </c>
      <c r="H146" s="24">
        <f>SUM(H142:H145)</f>
        <v>262.3</v>
      </c>
      <c r="I146">
        <f>+H146/4</f>
        <v>65.575000000000003</v>
      </c>
      <c r="AD146" s="21">
        <v>34213</v>
      </c>
      <c r="AE146" s="20">
        <v>54.5</v>
      </c>
    </row>
    <row r="147" spans="2:31" x14ac:dyDescent="0.25">
      <c r="B147" s="21">
        <v>33117</v>
      </c>
      <c r="C147" s="20">
        <v>66.2</v>
      </c>
      <c r="F147" s="20">
        <v>103.8</v>
      </c>
      <c r="H147" s="23">
        <v>65.8</v>
      </c>
      <c r="AD147" s="21">
        <v>34304</v>
      </c>
      <c r="AE147" s="20">
        <v>54.1</v>
      </c>
    </row>
    <row r="148" spans="2:31" x14ac:dyDescent="0.25">
      <c r="B148" s="21">
        <v>33208</v>
      </c>
      <c r="C148" s="20">
        <v>67.3</v>
      </c>
      <c r="F148" s="20">
        <v>111</v>
      </c>
      <c r="H148" s="23">
        <v>68.2</v>
      </c>
      <c r="AD148" s="21">
        <v>34394</v>
      </c>
      <c r="AE148" s="20">
        <v>54.1</v>
      </c>
    </row>
    <row r="149" spans="2:31" x14ac:dyDescent="0.25">
      <c r="B149" s="21">
        <v>33298</v>
      </c>
      <c r="C149" s="20">
        <v>65.599999999999994</v>
      </c>
      <c r="F149" s="20">
        <v>110.3</v>
      </c>
      <c r="H149" s="23">
        <v>67</v>
      </c>
      <c r="AD149" s="21">
        <v>34486</v>
      </c>
      <c r="AE149" s="20">
        <v>54.2</v>
      </c>
    </row>
    <row r="150" spans="2:31" x14ac:dyDescent="0.25">
      <c r="B150" s="21">
        <v>33390</v>
      </c>
      <c r="C150" s="20">
        <v>62.6</v>
      </c>
      <c r="F150" s="20">
        <v>106.7</v>
      </c>
      <c r="H150" s="23">
        <v>64.400000000000006</v>
      </c>
      <c r="AD150" s="21">
        <v>34578</v>
      </c>
      <c r="AE150" s="20">
        <v>54.7</v>
      </c>
    </row>
    <row r="151" spans="2:31" x14ac:dyDescent="0.25">
      <c r="C151" s="24">
        <f>SUM(C147:C150)</f>
        <v>261.7</v>
      </c>
      <c r="D151" s="1">
        <f>+C151/4</f>
        <v>65.424999999999997</v>
      </c>
      <c r="F151" s="24">
        <f>SUM(F147:F150)</f>
        <v>431.8</v>
      </c>
      <c r="G151">
        <f>+F151/4</f>
        <v>107.95</v>
      </c>
      <c r="H151" s="24">
        <f>SUM(H147:H150)</f>
        <v>265.39999999999998</v>
      </c>
      <c r="I151">
        <f>+H151/4</f>
        <v>66.349999999999994</v>
      </c>
      <c r="AD151" s="21">
        <v>34669</v>
      </c>
      <c r="AE151" s="20">
        <v>56.9</v>
      </c>
    </row>
    <row r="152" spans="2:31" x14ac:dyDescent="0.25">
      <c r="B152" s="21">
        <v>33482</v>
      </c>
      <c r="C152" s="20">
        <v>62</v>
      </c>
      <c r="F152" s="20">
        <v>105.4</v>
      </c>
      <c r="H152" s="23">
        <v>62.7</v>
      </c>
      <c r="AD152" s="21">
        <v>34759</v>
      </c>
      <c r="AE152" s="20">
        <v>57.6</v>
      </c>
    </row>
    <row r="153" spans="2:31" x14ac:dyDescent="0.25">
      <c r="B153" s="21">
        <v>33573</v>
      </c>
      <c r="C153" s="20">
        <v>61.5</v>
      </c>
      <c r="F153" s="20">
        <v>105.7</v>
      </c>
      <c r="H153" s="23">
        <v>62.2</v>
      </c>
      <c r="AD153" s="21">
        <v>34851</v>
      </c>
      <c r="AE153" s="20">
        <v>57.5</v>
      </c>
    </row>
    <row r="154" spans="2:31" x14ac:dyDescent="0.25">
      <c r="B154" s="21">
        <v>33664</v>
      </c>
      <c r="C154" s="20">
        <v>63.2</v>
      </c>
      <c r="F154" s="20">
        <v>107.9</v>
      </c>
      <c r="H154" s="23">
        <v>62.5</v>
      </c>
      <c r="AD154" s="21">
        <v>34943</v>
      </c>
      <c r="AE154" s="20">
        <v>57.4</v>
      </c>
    </row>
    <row r="155" spans="2:31" x14ac:dyDescent="0.25">
      <c r="B155" s="21">
        <v>33756</v>
      </c>
      <c r="C155" s="20">
        <v>62.5</v>
      </c>
      <c r="F155" s="20">
        <v>107.5</v>
      </c>
      <c r="H155" s="23">
        <v>62.2</v>
      </c>
      <c r="AD155" s="21">
        <v>35034</v>
      </c>
      <c r="AE155" s="20">
        <v>57.9</v>
      </c>
    </row>
    <row r="156" spans="2:31" x14ac:dyDescent="0.25">
      <c r="C156" s="24">
        <f>SUM(C152:C155)</f>
        <v>249.2</v>
      </c>
      <c r="D156">
        <f>+C156/4</f>
        <v>62.3</v>
      </c>
      <c r="F156" s="24">
        <f>SUM(F152:F155)</f>
        <v>426.5</v>
      </c>
      <c r="G156">
        <f>+F156/4</f>
        <v>106.625</v>
      </c>
      <c r="H156" s="24">
        <f>SUM(H152:H155)</f>
        <v>249.60000000000002</v>
      </c>
      <c r="I156">
        <f>+H156/4</f>
        <v>62.400000000000006</v>
      </c>
      <c r="AD156" s="21">
        <v>35125</v>
      </c>
      <c r="AE156" s="20">
        <v>58.9</v>
      </c>
    </row>
    <row r="157" spans="2:31" x14ac:dyDescent="0.25">
      <c r="B157" s="21">
        <v>33848</v>
      </c>
      <c r="C157" s="20">
        <v>64.3</v>
      </c>
      <c r="F157" s="20">
        <v>112</v>
      </c>
      <c r="H157" s="23">
        <v>64.8</v>
      </c>
      <c r="AD157" s="21">
        <v>35217</v>
      </c>
      <c r="AE157" s="20">
        <v>59.9</v>
      </c>
    </row>
    <row r="158" spans="2:31" x14ac:dyDescent="0.25">
      <c r="B158" s="21">
        <v>33939</v>
      </c>
      <c r="C158" s="20">
        <v>65.099999999999994</v>
      </c>
      <c r="F158" s="20">
        <v>115.4</v>
      </c>
      <c r="H158" s="23">
        <v>65.2</v>
      </c>
      <c r="AD158" s="21">
        <v>35309</v>
      </c>
      <c r="AE158" s="20">
        <v>60.2</v>
      </c>
    </row>
    <row r="159" spans="2:31" x14ac:dyDescent="0.25">
      <c r="B159" s="21">
        <v>34029</v>
      </c>
      <c r="C159" s="20">
        <v>65.2</v>
      </c>
      <c r="F159" s="20">
        <v>115.8</v>
      </c>
      <c r="H159" s="23">
        <v>65.3</v>
      </c>
      <c r="AD159" s="21">
        <v>35400</v>
      </c>
      <c r="AE159" s="20">
        <v>60.1</v>
      </c>
    </row>
    <row r="160" spans="2:31" x14ac:dyDescent="0.25">
      <c r="B160" s="21">
        <v>34121</v>
      </c>
      <c r="C160" s="20">
        <v>63.6</v>
      </c>
      <c r="F160" s="20">
        <v>116.3</v>
      </c>
      <c r="H160" s="23">
        <v>63.5</v>
      </c>
      <c r="AD160" s="21">
        <v>35490</v>
      </c>
      <c r="AE160" s="20">
        <v>60.3</v>
      </c>
    </row>
    <row r="161" spans="2:31" x14ac:dyDescent="0.25">
      <c r="C161" s="24">
        <f>SUM(C157:C160)</f>
        <v>258.2</v>
      </c>
      <c r="D161" s="1">
        <f>+C161/4</f>
        <v>64.55</v>
      </c>
      <c r="F161" s="24">
        <f>SUM(F157:F160)</f>
        <v>459.5</v>
      </c>
      <c r="G161">
        <f>+F161/4</f>
        <v>114.875</v>
      </c>
      <c r="H161" s="24">
        <f>SUM(H157:H160)</f>
        <v>258.8</v>
      </c>
      <c r="I161">
        <f>+H161/4</f>
        <v>64.7</v>
      </c>
      <c r="AD161" s="21">
        <v>35582</v>
      </c>
      <c r="AE161" s="20">
        <v>61.2</v>
      </c>
    </row>
    <row r="162" spans="2:31" x14ac:dyDescent="0.25">
      <c r="B162" s="21">
        <v>34213</v>
      </c>
      <c r="C162" s="20">
        <v>65.2</v>
      </c>
      <c r="F162" s="20">
        <v>119.7</v>
      </c>
      <c r="H162" s="23">
        <v>64.400000000000006</v>
      </c>
      <c r="AD162" s="21">
        <v>35674</v>
      </c>
      <c r="AE162" s="20">
        <v>61.5</v>
      </c>
    </row>
    <row r="163" spans="2:31" x14ac:dyDescent="0.25">
      <c r="B163" s="21">
        <v>34304</v>
      </c>
      <c r="C163" s="20">
        <v>64.400000000000006</v>
      </c>
      <c r="F163" s="20">
        <v>119</v>
      </c>
      <c r="H163" s="23">
        <v>63.3</v>
      </c>
      <c r="AD163" s="21">
        <v>35765</v>
      </c>
      <c r="AE163" s="20">
        <v>61.6</v>
      </c>
    </row>
    <row r="164" spans="2:31" x14ac:dyDescent="0.25">
      <c r="B164" s="21">
        <v>34394</v>
      </c>
      <c r="C164" s="20">
        <v>61.6</v>
      </c>
      <c r="F164" s="20">
        <v>114</v>
      </c>
      <c r="H164" s="23">
        <v>60.3</v>
      </c>
      <c r="AD164" s="21">
        <v>35855</v>
      </c>
      <c r="AE164" s="20">
        <v>60.2</v>
      </c>
    </row>
    <row r="165" spans="2:31" x14ac:dyDescent="0.25">
      <c r="B165" s="21">
        <v>34486</v>
      </c>
      <c r="C165" s="20">
        <v>61.2</v>
      </c>
      <c r="F165" s="20">
        <v>112.9</v>
      </c>
      <c r="H165" s="23">
        <v>59.1</v>
      </c>
      <c r="AD165" s="21">
        <v>35947</v>
      </c>
      <c r="AE165" s="20">
        <v>60.4</v>
      </c>
    </row>
    <row r="166" spans="2:31" x14ac:dyDescent="0.25">
      <c r="C166" s="24">
        <f>SUM(C162:C165)</f>
        <v>252.40000000000003</v>
      </c>
      <c r="D166">
        <f>+C166/4</f>
        <v>63.100000000000009</v>
      </c>
      <c r="F166" s="24">
        <f>SUM(F162:F165)</f>
        <v>465.6</v>
      </c>
      <c r="G166">
        <f>+F166/4</f>
        <v>116.4</v>
      </c>
      <c r="H166" s="24">
        <f>SUM(H162:H165)</f>
        <v>247.1</v>
      </c>
      <c r="I166">
        <f>+H166/4</f>
        <v>61.774999999999999</v>
      </c>
      <c r="AD166" s="21">
        <v>36039</v>
      </c>
      <c r="AE166" s="20">
        <v>58.6</v>
      </c>
    </row>
    <row r="167" spans="2:31" x14ac:dyDescent="0.25">
      <c r="B167" s="21">
        <v>34578</v>
      </c>
      <c r="C167" s="20">
        <v>61.8</v>
      </c>
      <c r="F167" s="20">
        <v>113</v>
      </c>
      <c r="H167" s="23">
        <v>59.6</v>
      </c>
      <c r="AD167" s="21">
        <v>36130</v>
      </c>
      <c r="AE167" s="20">
        <v>57.6</v>
      </c>
    </row>
    <row r="168" spans="2:31" x14ac:dyDescent="0.25">
      <c r="B168" s="21">
        <v>34669</v>
      </c>
      <c r="C168" s="20">
        <v>62.8</v>
      </c>
      <c r="F168" s="20">
        <v>110.4</v>
      </c>
      <c r="H168" s="23">
        <v>60</v>
      </c>
      <c r="AD168" s="21">
        <v>36220</v>
      </c>
      <c r="AE168" s="20">
        <v>57.9</v>
      </c>
    </row>
    <row r="169" spans="2:31" x14ac:dyDescent="0.25">
      <c r="B169" s="21">
        <v>34759</v>
      </c>
      <c r="C169" s="20">
        <v>65.2</v>
      </c>
      <c r="F169" s="20">
        <v>113.2</v>
      </c>
      <c r="H169" s="23">
        <v>62.6</v>
      </c>
      <c r="AD169" s="21">
        <v>36312</v>
      </c>
      <c r="AE169" s="20">
        <v>57.1</v>
      </c>
    </row>
    <row r="170" spans="2:31" x14ac:dyDescent="0.25">
      <c r="B170" s="21">
        <v>34851</v>
      </c>
      <c r="C170" s="20">
        <v>67.5</v>
      </c>
      <c r="F170" s="20">
        <v>117.5</v>
      </c>
      <c r="H170" s="23">
        <v>64.7</v>
      </c>
      <c r="AD170" s="21">
        <v>36404</v>
      </c>
      <c r="AE170" s="20">
        <v>58.1</v>
      </c>
    </row>
    <row r="171" spans="2:31" x14ac:dyDescent="0.25">
      <c r="C171" s="24">
        <f>SUM(C167:C170)</f>
        <v>257.3</v>
      </c>
      <c r="D171">
        <f>+C171/4</f>
        <v>64.325000000000003</v>
      </c>
      <c r="F171" s="24">
        <f>SUM(F167:F170)</f>
        <v>454.1</v>
      </c>
      <c r="G171">
        <f>+F171/4</f>
        <v>113.52500000000001</v>
      </c>
      <c r="H171" s="24">
        <f>SUM(H167:H170)</f>
        <v>246.89999999999998</v>
      </c>
      <c r="I171">
        <f>+H171/4</f>
        <v>61.724999999999994</v>
      </c>
      <c r="AD171" s="21">
        <v>36495</v>
      </c>
      <c r="AE171" s="20">
        <v>59.8</v>
      </c>
    </row>
    <row r="172" spans="2:31" x14ac:dyDescent="0.25">
      <c r="B172" s="21">
        <v>34943</v>
      </c>
      <c r="C172" s="20">
        <v>66.8</v>
      </c>
      <c r="F172" s="20">
        <v>116.4</v>
      </c>
      <c r="H172" s="23">
        <v>64.5</v>
      </c>
      <c r="AD172" s="21">
        <v>36586</v>
      </c>
      <c r="AE172" s="20">
        <v>62.2</v>
      </c>
    </row>
    <row r="173" spans="2:31" x14ac:dyDescent="0.25">
      <c r="B173" s="21">
        <v>35034</v>
      </c>
      <c r="C173" s="20">
        <v>66.2</v>
      </c>
      <c r="F173" s="20">
        <v>114.2</v>
      </c>
      <c r="H173" s="23">
        <v>63.6</v>
      </c>
      <c r="AD173" s="21">
        <v>36678</v>
      </c>
      <c r="AE173" s="20">
        <v>61.8</v>
      </c>
    </row>
    <row r="174" spans="2:31" x14ac:dyDescent="0.25">
      <c r="B174" s="21">
        <v>35125</v>
      </c>
      <c r="C174" s="20">
        <v>66.099999999999994</v>
      </c>
      <c r="F174" s="20">
        <v>112.2</v>
      </c>
      <c r="H174" s="23">
        <v>63.5</v>
      </c>
      <c r="AD174" s="21">
        <v>36770</v>
      </c>
      <c r="AE174" s="20">
        <v>63.3</v>
      </c>
    </row>
    <row r="175" spans="2:31" x14ac:dyDescent="0.25">
      <c r="B175" s="21">
        <v>35217</v>
      </c>
      <c r="C175" s="20">
        <v>64</v>
      </c>
      <c r="F175" s="20">
        <v>106.8</v>
      </c>
      <c r="H175" s="23">
        <v>61.7</v>
      </c>
      <c r="AD175" s="21">
        <v>36861</v>
      </c>
      <c r="AE175" s="20">
        <v>63.5</v>
      </c>
    </row>
    <row r="176" spans="2:31" x14ac:dyDescent="0.25">
      <c r="C176" s="24">
        <f>SUM(C172:C175)</f>
        <v>263.10000000000002</v>
      </c>
      <c r="D176">
        <f>+C176/4</f>
        <v>65.775000000000006</v>
      </c>
      <c r="F176" s="24">
        <f>SUM(F172:F175)</f>
        <v>449.6</v>
      </c>
      <c r="G176">
        <f>+F176/4</f>
        <v>112.4</v>
      </c>
      <c r="H176" s="24">
        <f>SUM(H172:H175)</f>
        <v>253.3</v>
      </c>
      <c r="I176">
        <f>+H176/4</f>
        <v>63.325000000000003</v>
      </c>
      <c r="AD176" s="21">
        <v>36951</v>
      </c>
      <c r="AE176" s="20">
        <v>63.8</v>
      </c>
    </row>
    <row r="177" spans="2:31" x14ac:dyDescent="0.25">
      <c r="B177" s="21">
        <v>35309</v>
      </c>
      <c r="C177" s="20">
        <v>63.2</v>
      </c>
      <c r="F177" s="20">
        <v>105</v>
      </c>
      <c r="H177" s="23">
        <v>60.7</v>
      </c>
      <c r="AD177" s="21">
        <v>37043</v>
      </c>
      <c r="AE177" s="20">
        <v>63.8</v>
      </c>
    </row>
    <row r="178" spans="2:31" x14ac:dyDescent="0.25">
      <c r="B178" s="21">
        <v>35400</v>
      </c>
      <c r="C178" s="20">
        <v>62.2</v>
      </c>
      <c r="F178" s="20">
        <v>103.5</v>
      </c>
      <c r="H178" s="23">
        <v>60.7</v>
      </c>
      <c r="AD178" s="21">
        <v>37135</v>
      </c>
      <c r="AE178" s="20">
        <v>64.900000000000006</v>
      </c>
    </row>
    <row r="179" spans="2:31" x14ac:dyDescent="0.25">
      <c r="B179" s="21">
        <v>35490</v>
      </c>
      <c r="C179" s="20">
        <v>62.2</v>
      </c>
      <c r="F179" s="20">
        <v>103.1</v>
      </c>
      <c r="H179" s="23">
        <v>61.4</v>
      </c>
      <c r="AD179" s="21">
        <v>37226</v>
      </c>
      <c r="AE179" s="20">
        <v>64.3</v>
      </c>
    </row>
    <row r="180" spans="2:31" x14ac:dyDescent="0.25">
      <c r="B180" s="21">
        <v>35582</v>
      </c>
      <c r="C180" s="20">
        <v>62</v>
      </c>
      <c r="F180" s="20">
        <v>101.3</v>
      </c>
      <c r="H180" s="23">
        <v>61.2</v>
      </c>
      <c r="AD180" s="21">
        <v>37316</v>
      </c>
      <c r="AE180" s="20">
        <v>65.900000000000006</v>
      </c>
    </row>
    <row r="181" spans="2:31" x14ac:dyDescent="0.25">
      <c r="C181" s="24">
        <f>SUM(C177:C180)</f>
        <v>249.60000000000002</v>
      </c>
      <c r="D181">
        <f>+C181/4</f>
        <v>62.400000000000006</v>
      </c>
      <c r="F181" s="24">
        <f>SUM(F177:F180)</f>
        <v>412.90000000000003</v>
      </c>
      <c r="G181">
        <f>+F181/4</f>
        <v>103.22500000000001</v>
      </c>
      <c r="H181" s="24">
        <f>SUM(H177:H180)</f>
        <v>244</v>
      </c>
      <c r="I181">
        <f>+H181/4</f>
        <v>61</v>
      </c>
      <c r="AD181" s="21">
        <v>37408</v>
      </c>
      <c r="AE181" s="20">
        <v>64.5</v>
      </c>
    </row>
    <row r="182" spans="2:31" x14ac:dyDescent="0.25">
      <c r="B182" s="21">
        <v>35674</v>
      </c>
      <c r="C182" s="20">
        <v>63.3</v>
      </c>
      <c r="F182" s="20">
        <v>102.9</v>
      </c>
      <c r="H182" s="23">
        <v>62.3</v>
      </c>
      <c r="AD182" s="21">
        <v>37500</v>
      </c>
      <c r="AE182" s="20">
        <v>65</v>
      </c>
    </row>
    <row r="183" spans="2:31" x14ac:dyDescent="0.25">
      <c r="B183" s="21">
        <v>35765</v>
      </c>
      <c r="C183" s="20">
        <v>65.8</v>
      </c>
      <c r="F183" s="20">
        <v>106.8</v>
      </c>
      <c r="H183" s="23">
        <v>64.5</v>
      </c>
      <c r="AD183" s="21">
        <v>37591</v>
      </c>
      <c r="AE183" s="20">
        <v>65.400000000000006</v>
      </c>
    </row>
    <row r="184" spans="2:31" x14ac:dyDescent="0.25">
      <c r="B184" s="21">
        <v>35855</v>
      </c>
      <c r="C184" s="20">
        <v>65</v>
      </c>
      <c r="F184" s="20">
        <v>107.9</v>
      </c>
      <c r="H184" s="23">
        <v>64.2</v>
      </c>
      <c r="AD184" s="21">
        <v>37681</v>
      </c>
      <c r="AE184" s="20">
        <v>65.7</v>
      </c>
    </row>
    <row r="185" spans="2:31" x14ac:dyDescent="0.25">
      <c r="B185" s="21">
        <v>35947</v>
      </c>
      <c r="C185" s="20">
        <v>66</v>
      </c>
      <c r="F185" s="20">
        <v>109.2</v>
      </c>
      <c r="H185" s="23">
        <v>64.8</v>
      </c>
      <c r="AD185" s="21">
        <v>37773</v>
      </c>
      <c r="AE185" s="20">
        <v>65</v>
      </c>
    </row>
    <row r="186" spans="2:31" x14ac:dyDescent="0.25">
      <c r="C186" s="24">
        <f>SUM(C182:C185)</f>
        <v>260.10000000000002</v>
      </c>
      <c r="D186">
        <f>+C186/4</f>
        <v>65.025000000000006</v>
      </c>
      <c r="F186" s="24">
        <f>SUM(F182:F185)</f>
        <v>426.8</v>
      </c>
      <c r="G186">
        <f>+F186/4</f>
        <v>106.7</v>
      </c>
      <c r="H186" s="24">
        <f>SUM(H182:H185)</f>
        <v>255.8</v>
      </c>
      <c r="I186">
        <f>+H186/4</f>
        <v>63.95</v>
      </c>
      <c r="AD186" s="21">
        <v>37865</v>
      </c>
      <c r="AE186" s="20">
        <v>66</v>
      </c>
    </row>
    <row r="187" spans="2:31" x14ac:dyDescent="0.25">
      <c r="B187" s="21">
        <v>36039</v>
      </c>
      <c r="C187" s="20">
        <v>65.8</v>
      </c>
      <c r="F187" s="20">
        <v>112.2</v>
      </c>
      <c r="H187" s="23">
        <v>64.599999999999994</v>
      </c>
      <c r="AD187" s="21">
        <v>37956</v>
      </c>
      <c r="AE187" s="20">
        <v>66.8</v>
      </c>
    </row>
    <row r="188" spans="2:31" x14ac:dyDescent="0.25">
      <c r="B188" s="21">
        <v>36130</v>
      </c>
      <c r="C188" s="20">
        <v>63</v>
      </c>
      <c r="F188" s="20">
        <v>109.4</v>
      </c>
      <c r="H188" s="23">
        <v>62.1</v>
      </c>
      <c r="AD188" s="21">
        <v>38047</v>
      </c>
      <c r="AE188" s="20">
        <v>69.400000000000006</v>
      </c>
    </row>
    <row r="189" spans="2:31" x14ac:dyDescent="0.25">
      <c r="B189" s="21">
        <v>36220</v>
      </c>
      <c r="C189" s="20">
        <v>61.2</v>
      </c>
      <c r="F189" s="20">
        <v>105.7</v>
      </c>
      <c r="H189" s="23">
        <v>60.3</v>
      </c>
      <c r="AD189" s="21">
        <v>38139</v>
      </c>
      <c r="AE189" s="20">
        <v>73.099999999999994</v>
      </c>
    </row>
    <row r="190" spans="2:31" x14ac:dyDescent="0.25">
      <c r="B190" s="21">
        <v>36312</v>
      </c>
      <c r="C190" s="20">
        <v>58.7</v>
      </c>
      <c r="F190" s="20">
        <v>102.9</v>
      </c>
      <c r="H190" s="23">
        <v>57.9</v>
      </c>
      <c r="AD190" s="21">
        <v>38231</v>
      </c>
      <c r="AE190" s="20">
        <v>74.2</v>
      </c>
    </row>
    <row r="191" spans="2:31" x14ac:dyDescent="0.25">
      <c r="C191" s="24">
        <f>SUM(C187:C190)</f>
        <v>248.7</v>
      </c>
      <c r="D191">
        <f>+C191/4</f>
        <v>62.174999999999997</v>
      </c>
      <c r="F191" s="24">
        <f>SUM(F187:F190)</f>
        <v>430.20000000000005</v>
      </c>
      <c r="G191">
        <f>+F191/4</f>
        <v>107.55000000000001</v>
      </c>
      <c r="H191" s="24">
        <f>SUM(H187:H190)</f>
        <v>244.9</v>
      </c>
      <c r="I191">
        <f>+H191:H191/4</f>
        <v>61.225000000000001</v>
      </c>
      <c r="AD191" s="21">
        <v>38322</v>
      </c>
      <c r="AE191" s="20">
        <v>74.599999999999994</v>
      </c>
    </row>
    <row r="192" spans="2:31" x14ac:dyDescent="0.25">
      <c r="B192" s="21">
        <v>36404</v>
      </c>
      <c r="C192" s="20">
        <v>59.5</v>
      </c>
      <c r="F192" s="20">
        <v>102.5</v>
      </c>
      <c r="H192" s="23">
        <v>59.4</v>
      </c>
      <c r="AD192" s="21">
        <v>38412</v>
      </c>
      <c r="AE192" s="20">
        <v>76.900000000000006</v>
      </c>
    </row>
    <row r="193" spans="2:31" x14ac:dyDescent="0.25">
      <c r="B193" s="21">
        <v>36495</v>
      </c>
      <c r="C193" s="20">
        <v>62.5</v>
      </c>
      <c r="F193" s="20">
        <v>104.5</v>
      </c>
      <c r="H193" s="23">
        <v>62.3</v>
      </c>
      <c r="AD193" s="21">
        <v>38504</v>
      </c>
      <c r="AE193" s="20">
        <v>83.5</v>
      </c>
    </row>
    <row r="194" spans="2:31" x14ac:dyDescent="0.25">
      <c r="B194" s="21">
        <v>36586</v>
      </c>
      <c r="C194" s="20">
        <v>65.099999999999994</v>
      </c>
      <c r="F194" s="20">
        <v>104.6</v>
      </c>
      <c r="H194" s="23">
        <v>66.099999999999994</v>
      </c>
      <c r="AD194" s="21">
        <v>38596</v>
      </c>
      <c r="AE194" s="20">
        <v>85</v>
      </c>
    </row>
    <row r="195" spans="2:31" x14ac:dyDescent="0.25">
      <c r="B195" s="21">
        <v>36678</v>
      </c>
      <c r="C195" s="20">
        <v>68.599999999999994</v>
      </c>
      <c r="F195" s="20">
        <v>111</v>
      </c>
      <c r="H195" s="23">
        <v>69.8</v>
      </c>
      <c r="AD195" s="21">
        <v>38687</v>
      </c>
      <c r="AE195" s="20">
        <v>87.2</v>
      </c>
    </row>
    <row r="196" spans="2:31" x14ac:dyDescent="0.25">
      <c r="C196" s="24">
        <f>SUM(C192:C195)</f>
        <v>255.7</v>
      </c>
      <c r="D196">
        <f>+C196/4</f>
        <v>63.924999999999997</v>
      </c>
      <c r="F196" s="24">
        <f>SUM(F192:F195)</f>
        <v>422.6</v>
      </c>
      <c r="G196">
        <f>+F196/4</f>
        <v>105.65</v>
      </c>
      <c r="H196" s="24">
        <f>SUM(H192:H195)</f>
        <v>257.59999999999997</v>
      </c>
      <c r="I196">
        <f>+H196/4</f>
        <v>64.399999999999991</v>
      </c>
      <c r="AD196" s="21">
        <v>38777</v>
      </c>
      <c r="AE196" s="20">
        <v>89.1</v>
      </c>
    </row>
    <row r="197" spans="2:31" x14ac:dyDescent="0.25">
      <c r="B197" s="21">
        <v>36770</v>
      </c>
      <c r="C197" s="20">
        <v>70.900000000000006</v>
      </c>
      <c r="F197" s="20">
        <v>112</v>
      </c>
      <c r="H197" s="23">
        <v>72.2</v>
      </c>
      <c r="AD197" s="21">
        <v>38869</v>
      </c>
      <c r="AE197" s="20">
        <v>90.9</v>
      </c>
    </row>
    <row r="198" spans="2:31" x14ac:dyDescent="0.25">
      <c r="B198" s="21">
        <v>36861</v>
      </c>
      <c r="C198" s="20">
        <v>75.8</v>
      </c>
      <c r="F198" s="20">
        <v>119.4</v>
      </c>
      <c r="H198" s="23">
        <v>77.099999999999994</v>
      </c>
      <c r="AD198" s="21">
        <v>38961</v>
      </c>
      <c r="AE198" s="20">
        <v>92.8</v>
      </c>
    </row>
    <row r="199" spans="2:31" x14ac:dyDescent="0.25">
      <c r="B199" s="21">
        <v>36951</v>
      </c>
      <c r="C199" s="20">
        <v>74.400000000000006</v>
      </c>
      <c r="F199" s="20">
        <v>116.5</v>
      </c>
      <c r="H199" s="23">
        <v>74.8</v>
      </c>
      <c r="AD199" s="21">
        <v>39052</v>
      </c>
      <c r="AE199" s="20">
        <v>95.2</v>
      </c>
    </row>
    <row r="200" spans="2:31" x14ac:dyDescent="0.25">
      <c r="B200" s="21">
        <v>37043</v>
      </c>
      <c r="C200" s="20">
        <v>76.8</v>
      </c>
      <c r="F200" s="20">
        <v>120.4</v>
      </c>
      <c r="H200" s="23">
        <v>77.3</v>
      </c>
      <c r="AD200" s="21">
        <v>39142</v>
      </c>
      <c r="AE200" s="20">
        <v>97.1</v>
      </c>
    </row>
    <row r="201" spans="2:31" x14ac:dyDescent="0.25">
      <c r="C201" s="24">
        <f>SUM(C197:C200)</f>
        <v>297.89999999999998</v>
      </c>
      <c r="D201">
        <f>+C201/4</f>
        <v>74.474999999999994</v>
      </c>
      <c r="F201" s="24">
        <f>SUM(F197:F200)</f>
        <v>468.29999999999995</v>
      </c>
      <c r="G201">
        <f>+F201/4</f>
        <v>117.07499999999999</v>
      </c>
      <c r="H201" s="24">
        <f>SUM(H197:H200)</f>
        <v>301.40000000000003</v>
      </c>
      <c r="I201">
        <f>+H201/4</f>
        <v>75.350000000000009</v>
      </c>
      <c r="AD201" s="21">
        <v>39234</v>
      </c>
      <c r="AE201" s="20">
        <v>97</v>
      </c>
    </row>
    <row r="202" spans="2:31" x14ac:dyDescent="0.25">
      <c r="B202" s="21">
        <v>37135</v>
      </c>
      <c r="C202" s="20">
        <v>76.5</v>
      </c>
      <c r="F202" s="20">
        <v>117.8</v>
      </c>
      <c r="H202" s="23">
        <v>76.3</v>
      </c>
      <c r="AD202" s="21">
        <v>39326</v>
      </c>
      <c r="AE202" s="20">
        <v>96.1</v>
      </c>
    </row>
    <row r="203" spans="2:31" x14ac:dyDescent="0.25">
      <c r="B203" s="21">
        <v>37226</v>
      </c>
      <c r="C203" s="20">
        <v>75.3</v>
      </c>
      <c r="F203" s="20">
        <v>117.1</v>
      </c>
      <c r="H203" s="23">
        <v>74</v>
      </c>
      <c r="AD203" s="21">
        <v>39417</v>
      </c>
      <c r="AE203" s="20">
        <v>97</v>
      </c>
    </row>
    <row r="204" spans="2:31" x14ac:dyDescent="0.25">
      <c r="B204" s="21">
        <v>37316</v>
      </c>
      <c r="C204" s="20">
        <v>74.3</v>
      </c>
      <c r="F204" s="20">
        <v>112.8</v>
      </c>
      <c r="H204" s="23">
        <v>72.599999999999994</v>
      </c>
      <c r="AD204" s="21">
        <v>39508</v>
      </c>
      <c r="AE204" s="20">
        <v>98.9</v>
      </c>
    </row>
    <row r="205" spans="2:31" x14ac:dyDescent="0.25">
      <c r="B205" s="21">
        <v>37408</v>
      </c>
      <c r="C205" s="20">
        <v>71.900000000000006</v>
      </c>
      <c r="F205" s="20">
        <v>111.5</v>
      </c>
      <c r="H205" s="23">
        <v>71</v>
      </c>
      <c r="AD205" s="21">
        <v>39600</v>
      </c>
      <c r="AE205" s="20">
        <v>110.7</v>
      </c>
    </row>
    <row r="206" spans="2:31" x14ac:dyDescent="0.25">
      <c r="C206" s="24">
        <f>SUM(C202:C205)</f>
        <v>298</v>
      </c>
      <c r="D206">
        <f>+C206/4</f>
        <v>74.5</v>
      </c>
      <c r="F206" s="24">
        <f>SUM(F202:F205)</f>
        <v>459.2</v>
      </c>
      <c r="G206">
        <f>+F206/4</f>
        <v>114.8</v>
      </c>
      <c r="H206" s="24">
        <f>SUM(H202:H205)</f>
        <v>293.89999999999998</v>
      </c>
      <c r="I206">
        <f>+H206/4</f>
        <v>73.474999999999994</v>
      </c>
      <c r="AD206" s="21">
        <v>39692</v>
      </c>
      <c r="AE206" s="20">
        <v>120.8</v>
      </c>
    </row>
    <row r="207" spans="2:31" x14ac:dyDescent="0.25">
      <c r="B207" s="21">
        <v>37500</v>
      </c>
      <c r="C207" s="20">
        <v>72.599999999999994</v>
      </c>
      <c r="F207" s="20">
        <v>111.6</v>
      </c>
      <c r="H207" s="23">
        <v>71.8</v>
      </c>
      <c r="AD207" s="21">
        <v>39783</v>
      </c>
      <c r="AE207" s="20">
        <v>121.2</v>
      </c>
    </row>
    <row r="208" spans="2:31" x14ac:dyDescent="0.25">
      <c r="B208" s="21">
        <v>37591</v>
      </c>
      <c r="C208" s="20">
        <v>72.8</v>
      </c>
      <c r="F208" s="20">
        <v>111.3</v>
      </c>
      <c r="H208" s="23">
        <v>71.3</v>
      </c>
      <c r="AD208" s="21">
        <v>39873</v>
      </c>
      <c r="AE208" s="20">
        <v>109.9</v>
      </c>
    </row>
    <row r="209" spans="2:31" x14ac:dyDescent="0.25">
      <c r="B209" s="21">
        <v>37681</v>
      </c>
      <c r="C209" s="20">
        <v>71.599999999999994</v>
      </c>
      <c r="F209" s="20">
        <v>109</v>
      </c>
      <c r="H209" s="23">
        <v>69.5</v>
      </c>
      <c r="AD209" s="21">
        <v>39965</v>
      </c>
      <c r="AE209" s="20">
        <v>96.5</v>
      </c>
    </row>
    <row r="210" spans="2:31" x14ac:dyDescent="0.25">
      <c r="B210" s="21">
        <v>37773</v>
      </c>
      <c r="C210" s="20">
        <v>66.900000000000006</v>
      </c>
      <c r="F210" s="20">
        <v>103</v>
      </c>
      <c r="H210" s="23">
        <v>65.3</v>
      </c>
      <c r="AD210" s="21">
        <v>40057</v>
      </c>
      <c r="AE210" s="20">
        <v>93.5</v>
      </c>
    </row>
    <row r="211" spans="2:31" x14ac:dyDescent="0.25">
      <c r="C211" s="24">
        <f>SUM(C207:C210)</f>
        <v>283.89999999999998</v>
      </c>
      <c r="D211">
        <f>+C211/4</f>
        <v>70.974999999999994</v>
      </c>
      <c r="F211" s="24">
        <f>SUM(F207:F210)</f>
        <v>434.9</v>
      </c>
      <c r="G211">
        <f>+F211/4</f>
        <v>108.72499999999999</v>
      </c>
      <c r="H211" s="24">
        <f>SUM(H207:H210)</f>
        <v>277.89999999999998</v>
      </c>
      <c r="I211">
        <f>+H211/4</f>
        <v>69.474999999999994</v>
      </c>
      <c r="AD211" s="21">
        <v>40148</v>
      </c>
      <c r="AE211" s="20">
        <v>96</v>
      </c>
    </row>
    <row r="212" spans="2:31" x14ac:dyDescent="0.25">
      <c r="B212" s="21">
        <v>37865</v>
      </c>
      <c r="C212" s="20">
        <v>65.7</v>
      </c>
      <c r="F212" s="20">
        <v>99.5</v>
      </c>
      <c r="H212" s="23">
        <v>64</v>
      </c>
      <c r="AD212" s="21">
        <v>40238</v>
      </c>
      <c r="AE212" s="20">
        <v>102.2</v>
      </c>
    </row>
    <row r="213" spans="2:31" x14ac:dyDescent="0.25">
      <c r="B213" s="21">
        <v>37956</v>
      </c>
      <c r="C213" s="20">
        <v>64.2</v>
      </c>
      <c r="F213" s="20">
        <v>96.2</v>
      </c>
      <c r="H213" s="23">
        <v>62.2</v>
      </c>
      <c r="AD213" s="21">
        <v>40330</v>
      </c>
      <c r="AE213" s="20">
        <v>119.5</v>
      </c>
    </row>
    <row r="214" spans="2:31" x14ac:dyDescent="0.25">
      <c r="B214" s="21">
        <v>38047</v>
      </c>
      <c r="C214" s="20">
        <v>64.3</v>
      </c>
      <c r="F214" s="20">
        <v>92.7</v>
      </c>
      <c r="H214" s="23">
        <v>62.9</v>
      </c>
      <c r="AD214" s="21">
        <v>40422</v>
      </c>
      <c r="AE214" s="20">
        <v>121.8</v>
      </c>
    </row>
    <row r="215" spans="2:31" x14ac:dyDescent="0.25">
      <c r="B215" s="21">
        <v>38139</v>
      </c>
      <c r="C215" s="20">
        <v>70.599999999999994</v>
      </c>
      <c r="F215" s="20">
        <v>96.6</v>
      </c>
      <c r="H215" s="23">
        <v>70.400000000000006</v>
      </c>
      <c r="AD215" s="21">
        <v>40513</v>
      </c>
      <c r="AE215" s="20">
        <v>122</v>
      </c>
    </row>
    <row r="216" spans="2:31" x14ac:dyDescent="0.25">
      <c r="C216" s="24">
        <f>SUM(C212:C215)</f>
        <v>264.79999999999995</v>
      </c>
      <c r="D216">
        <f>+C216/4</f>
        <v>66.199999999999989</v>
      </c>
      <c r="F216" s="24">
        <f>SUM(F212:F215)</f>
        <v>385</v>
      </c>
      <c r="G216">
        <f>+F216/4</f>
        <v>96.25</v>
      </c>
      <c r="H216" s="24">
        <f>SUM(H212:H215)</f>
        <v>259.5</v>
      </c>
      <c r="I216">
        <f>+H216/4</f>
        <v>64.875</v>
      </c>
      <c r="AD216" s="21">
        <v>40603</v>
      </c>
      <c r="AE216" s="20">
        <v>129.9</v>
      </c>
    </row>
    <row r="217" spans="2:31" x14ac:dyDescent="0.25">
      <c r="B217" s="21">
        <v>38231</v>
      </c>
      <c r="C217" s="20">
        <v>73.400000000000006</v>
      </c>
      <c r="F217" s="20">
        <v>98.8</v>
      </c>
      <c r="H217" s="23">
        <v>74.3</v>
      </c>
      <c r="AD217" s="21">
        <v>40695</v>
      </c>
      <c r="AE217" s="20">
        <v>134.30000000000001</v>
      </c>
    </row>
    <row r="218" spans="2:31" x14ac:dyDescent="0.25">
      <c r="B218" s="21">
        <v>38322</v>
      </c>
      <c r="C218" s="20">
        <v>72.8</v>
      </c>
      <c r="F218" s="20">
        <v>97.5</v>
      </c>
      <c r="H218" s="23">
        <v>73.8</v>
      </c>
      <c r="AD218" s="21">
        <v>40787</v>
      </c>
      <c r="AE218" s="20">
        <v>136.80000000000001</v>
      </c>
    </row>
    <row r="219" spans="2:31" x14ac:dyDescent="0.25">
      <c r="B219" s="21">
        <v>38412</v>
      </c>
      <c r="C219" s="20">
        <v>72.900000000000006</v>
      </c>
      <c r="F219" s="20">
        <v>94.8</v>
      </c>
      <c r="H219" s="23">
        <v>74</v>
      </c>
      <c r="AD219" s="21">
        <v>40878</v>
      </c>
      <c r="AE219" s="20">
        <v>127.8</v>
      </c>
    </row>
    <row r="220" spans="2:31" x14ac:dyDescent="0.25">
      <c r="B220" s="21">
        <v>38504</v>
      </c>
      <c r="C220" s="20">
        <v>80.599999999999994</v>
      </c>
      <c r="F220" s="20">
        <v>96.5</v>
      </c>
      <c r="H220" s="23">
        <v>84.4</v>
      </c>
      <c r="AD220" s="21">
        <v>40969</v>
      </c>
      <c r="AE220" s="20">
        <v>120.8</v>
      </c>
    </row>
    <row r="221" spans="2:31" x14ac:dyDescent="0.25">
      <c r="C221" s="24">
        <f>SUM(C217:C220)</f>
        <v>299.7</v>
      </c>
      <c r="D221">
        <f>+C221/4</f>
        <v>74.924999999999997</v>
      </c>
      <c r="F221" s="24">
        <f>SUM(F217:F220)</f>
        <v>387.6</v>
      </c>
      <c r="G221">
        <f>+F221/4</f>
        <v>96.9</v>
      </c>
      <c r="H221" s="24">
        <f>SUM(H217:H220)</f>
        <v>306.5</v>
      </c>
      <c r="I221">
        <f>+H221/4</f>
        <v>76.625</v>
      </c>
      <c r="AD221" s="21">
        <v>41061</v>
      </c>
      <c r="AE221" s="20">
        <v>120.3</v>
      </c>
    </row>
    <row r="222" spans="2:31" x14ac:dyDescent="0.25">
      <c r="B222" s="21">
        <v>38596</v>
      </c>
      <c r="C222" s="20">
        <v>83.8</v>
      </c>
      <c r="F222" s="20">
        <v>98.5</v>
      </c>
      <c r="H222" s="23">
        <v>88.6</v>
      </c>
      <c r="AD222" s="21">
        <v>41153</v>
      </c>
      <c r="AE222" s="20">
        <v>113</v>
      </c>
    </row>
    <row r="223" spans="2:31" x14ac:dyDescent="0.25">
      <c r="B223" s="21">
        <v>38687</v>
      </c>
      <c r="C223" s="20">
        <v>86.6</v>
      </c>
      <c r="F223" s="20">
        <v>99.3</v>
      </c>
      <c r="H223" s="23">
        <v>91.3</v>
      </c>
      <c r="AD223" s="21">
        <v>41244</v>
      </c>
      <c r="AE223" s="20">
        <v>109.7</v>
      </c>
    </row>
    <row r="224" spans="2:31" x14ac:dyDescent="0.25">
      <c r="B224" s="21">
        <v>38777</v>
      </c>
      <c r="C224" s="20">
        <v>89.6</v>
      </c>
      <c r="F224" s="20">
        <v>100.5</v>
      </c>
      <c r="H224" s="23">
        <v>95.1</v>
      </c>
      <c r="AD224" s="21">
        <v>41334</v>
      </c>
      <c r="AE224" s="20">
        <v>113.1</v>
      </c>
    </row>
    <row r="225" spans="2:31" x14ac:dyDescent="0.25">
      <c r="B225" s="21">
        <v>38869</v>
      </c>
      <c r="C225" s="20">
        <v>93.9</v>
      </c>
      <c r="F225" s="20">
        <v>103.2</v>
      </c>
      <c r="H225" s="23">
        <v>99.6</v>
      </c>
      <c r="AD225" s="21">
        <v>41426</v>
      </c>
      <c r="AE225" s="20">
        <v>112.8</v>
      </c>
    </row>
    <row r="226" spans="2:31" x14ac:dyDescent="0.25">
      <c r="C226" s="24">
        <f>SUM(C222:C225)</f>
        <v>353.9</v>
      </c>
      <c r="D226">
        <f>+C226/4</f>
        <v>88.474999999999994</v>
      </c>
      <c r="F226" s="24">
        <f>SUM(F222:F225)</f>
        <v>401.5</v>
      </c>
      <c r="G226">
        <f>+F226/4</f>
        <v>100.375</v>
      </c>
      <c r="H226" s="24">
        <f>SUM(H222:H225)</f>
        <v>374.6</v>
      </c>
      <c r="I226">
        <f>+H226/4</f>
        <v>93.65</v>
      </c>
      <c r="AD226" s="21">
        <v>41518</v>
      </c>
      <c r="AE226" s="20">
        <v>110.8</v>
      </c>
    </row>
    <row r="227" spans="2:31" x14ac:dyDescent="0.25">
      <c r="B227" s="21">
        <v>38961</v>
      </c>
      <c r="C227" s="20">
        <v>95.4</v>
      </c>
      <c r="F227" s="20">
        <v>102.8</v>
      </c>
      <c r="H227" s="23">
        <v>102.1</v>
      </c>
      <c r="AD227" s="21">
        <v>41609</v>
      </c>
      <c r="AE227" s="20">
        <v>110.9</v>
      </c>
    </row>
    <row r="228" spans="2:31" x14ac:dyDescent="0.25">
      <c r="B228" s="21">
        <v>39052</v>
      </c>
      <c r="C228" s="20">
        <v>95.1</v>
      </c>
      <c r="F228" s="20">
        <v>99.9</v>
      </c>
      <c r="H228" s="23">
        <v>101.3</v>
      </c>
      <c r="AD228" s="21">
        <v>41699</v>
      </c>
      <c r="AE228" s="20">
        <v>110.9</v>
      </c>
    </row>
    <row r="229" spans="2:31" x14ac:dyDescent="0.25">
      <c r="B229" s="21">
        <v>39142</v>
      </c>
      <c r="C229" s="20">
        <v>95.3</v>
      </c>
      <c r="F229" s="20">
        <v>98.1</v>
      </c>
      <c r="H229" s="23">
        <v>100.5</v>
      </c>
      <c r="AD229" s="21">
        <v>41791</v>
      </c>
      <c r="AE229" s="20">
        <v>104</v>
      </c>
    </row>
    <row r="230" spans="2:31" x14ac:dyDescent="0.25">
      <c r="B230" s="21">
        <v>39234</v>
      </c>
      <c r="C230" s="20">
        <v>94.9</v>
      </c>
      <c r="F230" s="20">
        <v>97.8</v>
      </c>
      <c r="H230" s="23">
        <v>100.4</v>
      </c>
      <c r="AD230" s="21">
        <v>41883</v>
      </c>
      <c r="AE230" s="20">
        <v>99.3</v>
      </c>
    </row>
    <row r="231" spans="2:31" x14ac:dyDescent="0.25">
      <c r="C231" s="24">
        <f>SUM(C227:C230)</f>
        <v>380.70000000000005</v>
      </c>
      <c r="D231">
        <f>+C231/4</f>
        <v>95.175000000000011</v>
      </c>
      <c r="F231" s="24">
        <f>SUM(F227:F230)</f>
        <v>398.59999999999997</v>
      </c>
      <c r="G231">
        <f>+F231/4</f>
        <v>99.649999999999991</v>
      </c>
      <c r="H231" s="24">
        <f>SUM(H227:H230)</f>
        <v>404.29999999999995</v>
      </c>
      <c r="I231">
        <f>+H231/4</f>
        <v>101.07499999999999</v>
      </c>
      <c r="AD231" s="21">
        <v>41974</v>
      </c>
      <c r="AE231" s="20">
        <v>97.5</v>
      </c>
    </row>
    <row r="232" spans="2:31" x14ac:dyDescent="0.25">
      <c r="B232" s="21">
        <v>39326</v>
      </c>
      <c r="C232" s="20">
        <v>93.2</v>
      </c>
      <c r="F232" s="20">
        <v>97</v>
      </c>
      <c r="H232" s="23">
        <v>98</v>
      </c>
      <c r="AD232" s="21">
        <v>42064</v>
      </c>
      <c r="AE232" s="20">
        <v>96</v>
      </c>
    </row>
    <row r="233" spans="2:31" x14ac:dyDescent="0.25">
      <c r="B233" s="21">
        <v>39417</v>
      </c>
      <c r="C233" s="20">
        <v>94.1</v>
      </c>
      <c r="F233" s="20">
        <v>96.9</v>
      </c>
      <c r="H233" s="23">
        <v>97.8</v>
      </c>
      <c r="AD233" s="21">
        <v>42156</v>
      </c>
      <c r="AE233" s="20">
        <v>91</v>
      </c>
    </row>
    <row r="234" spans="2:31" x14ac:dyDescent="0.25">
      <c r="B234" s="21">
        <v>39508</v>
      </c>
      <c r="C234" s="20">
        <v>98.1</v>
      </c>
      <c r="F234" s="20">
        <v>99.2</v>
      </c>
      <c r="H234" s="23">
        <v>100.9</v>
      </c>
      <c r="AD234" s="21">
        <v>42248</v>
      </c>
      <c r="AE234" s="20">
        <v>89.1</v>
      </c>
    </row>
    <row r="235" spans="2:31" x14ac:dyDescent="0.25">
      <c r="B235" s="21">
        <v>39600</v>
      </c>
      <c r="C235" s="20">
        <v>110.9</v>
      </c>
      <c r="F235" s="20">
        <v>100.1</v>
      </c>
      <c r="H235" s="23">
        <v>118</v>
      </c>
      <c r="AD235" s="21">
        <v>42339</v>
      </c>
      <c r="AE235" s="20">
        <v>84.5</v>
      </c>
    </row>
    <row r="236" spans="2:31" x14ac:dyDescent="0.25">
      <c r="C236" s="24">
        <f>SUM(C232:C235)</f>
        <v>396.29999999999995</v>
      </c>
      <c r="D236">
        <f>+C236/4</f>
        <v>99.074999999999989</v>
      </c>
      <c r="F236" s="24">
        <f>SUM(F232:F235)</f>
        <v>393.20000000000005</v>
      </c>
      <c r="G236">
        <f>+F236/4</f>
        <v>98.300000000000011</v>
      </c>
      <c r="H236" s="24">
        <f>SUM(H232:H235)</f>
        <v>414.70000000000005</v>
      </c>
      <c r="I236">
        <f>+H236/4</f>
        <v>103.67500000000001</v>
      </c>
      <c r="AD236" s="21">
        <v>42430</v>
      </c>
      <c r="AE236" s="20">
        <v>83.1</v>
      </c>
    </row>
    <row r="237" spans="2:31" x14ac:dyDescent="0.25">
      <c r="B237" s="21">
        <v>39692</v>
      </c>
      <c r="C237" s="20">
        <v>126.8</v>
      </c>
      <c r="F237" s="20">
        <v>104.9</v>
      </c>
      <c r="H237" s="23">
        <v>138.6</v>
      </c>
      <c r="AD237" s="21">
        <v>42522</v>
      </c>
      <c r="AE237" s="20">
        <v>85.4</v>
      </c>
    </row>
    <row r="238" spans="2:31" x14ac:dyDescent="0.25">
      <c r="B238" s="21">
        <v>39783</v>
      </c>
      <c r="C238" s="20">
        <v>141.1</v>
      </c>
      <c r="F238" s="20">
        <v>116.4</v>
      </c>
      <c r="H238" s="23">
        <v>154.30000000000001</v>
      </c>
      <c r="AD238" s="21">
        <v>42614</v>
      </c>
      <c r="AE238" s="20">
        <v>89.2</v>
      </c>
    </row>
    <row r="239" spans="2:31" x14ac:dyDescent="0.25">
      <c r="B239" s="21">
        <v>39873</v>
      </c>
      <c r="C239" s="20">
        <v>125.3</v>
      </c>
      <c r="F239" s="20">
        <v>114</v>
      </c>
      <c r="H239" s="23">
        <v>134.69999999999999</v>
      </c>
      <c r="AD239" s="21">
        <v>42705</v>
      </c>
      <c r="AE239" s="20">
        <v>101.7</v>
      </c>
    </row>
    <row r="240" spans="2:31" x14ac:dyDescent="0.25">
      <c r="B240" s="21">
        <v>39965</v>
      </c>
      <c r="C240" s="20">
        <v>99.3</v>
      </c>
      <c r="F240" s="20">
        <v>102.9</v>
      </c>
      <c r="H240" s="23">
        <v>103.6</v>
      </c>
      <c r="AD240" s="21">
        <v>42795</v>
      </c>
      <c r="AE240" s="20">
        <v>108.6</v>
      </c>
    </row>
    <row r="241" spans="2:31" x14ac:dyDescent="0.25">
      <c r="C241" s="24">
        <f>SUM(C237:C240)</f>
        <v>492.5</v>
      </c>
      <c r="D241">
        <f>+C241/4</f>
        <v>123.125</v>
      </c>
      <c r="F241" s="24">
        <f>SUM(F237:F240)</f>
        <v>438.20000000000005</v>
      </c>
      <c r="G241">
        <f>+F241/4</f>
        <v>109.55000000000001</v>
      </c>
      <c r="H241" s="24">
        <f>SUM(H237:H240)</f>
        <v>531.19999999999993</v>
      </c>
      <c r="I241">
        <f>+H241/4</f>
        <v>132.79999999999998</v>
      </c>
      <c r="AD241" s="21">
        <v>42887</v>
      </c>
      <c r="AE241" s="20">
        <v>101.4</v>
      </c>
    </row>
    <row r="242" spans="2:31" x14ac:dyDescent="0.25">
      <c r="B242" s="21">
        <v>40057</v>
      </c>
      <c r="C242" s="20">
        <v>93.9</v>
      </c>
      <c r="F242" s="20">
        <v>100.4</v>
      </c>
      <c r="H242" s="23">
        <v>97.6</v>
      </c>
      <c r="AD242" s="21">
        <v>42979</v>
      </c>
      <c r="AE242" s="20">
        <v>100.3</v>
      </c>
    </row>
    <row r="243" spans="2:31" x14ac:dyDescent="0.25">
      <c r="B243" s="21">
        <v>40148</v>
      </c>
      <c r="C243" s="20">
        <v>91.8</v>
      </c>
      <c r="F243" s="20">
        <v>95.6</v>
      </c>
      <c r="H243" s="23">
        <v>95.1</v>
      </c>
      <c r="AD243" s="21">
        <v>43070</v>
      </c>
      <c r="AE243" s="20">
        <v>100.7</v>
      </c>
    </row>
    <row r="244" spans="2:31" x14ac:dyDescent="0.25">
      <c r="B244" s="21">
        <v>40238</v>
      </c>
      <c r="C244" s="20">
        <v>97.4</v>
      </c>
      <c r="F244" s="20">
        <v>95.3</v>
      </c>
      <c r="H244" s="23">
        <v>101.9</v>
      </c>
      <c r="AD244" s="21">
        <v>43160</v>
      </c>
      <c r="AE244" s="20">
        <v>104.8</v>
      </c>
    </row>
    <row r="245" spans="2:31" x14ac:dyDescent="0.25">
      <c r="B245" s="21">
        <v>40330</v>
      </c>
      <c r="C245" s="20">
        <v>115.7</v>
      </c>
      <c r="F245" s="20">
        <v>96.8</v>
      </c>
      <c r="H245" s="23">
        <v>123.5</v>
      </c>
      <c r="AD245" s="21">
        <v>43252</v>
      </c>
      <c r="AE245" s="20">
        <v>103.8</v>
      </c>
    </row>
    <row r="246" spans="2:31" x14ac:dyDescent="0.25">
      <c r="C246" s="24">
        <f>SUM(C242:C245)</f>
        <v>398.8</v>
      </c>
      <c r="D246">
        <f>+C246/4</f>
        <v>99.7</v>
      </c>
      <c r="F246" s="24">
        <f>SUM(F242:F245)</f>
        <v>388.1</v>
      </c>
      <c r="G246">
        <f>+F246/4</f>
        <v>97.025000000000006</v>
      </c>
      <c r="H246" s="24">
        <f>SUM(H242:H245)</f>
        <v>418.1</v>
      </c>
      <c r="I246">
        <f>+H246/4</f>
        <v>104.52500000000001</v>
      </c>
      <c r="AD246" s="21">
        <v>43344</v>
      </c>
      <c r="AE246" s="20">
        <v>105.4</v>
      </c>
    </row>
    <row r="247" spans="2:31" x14ac:dyDescent="0.25">
      <c r="B247" s="21">
        <v>40422</v>
      </c>
      <c r="C247" s="20">
        <v>118.5</v>
      </c>
      <c r="F247" s="20">
        <v>97.3</v>
      </c>
      <c r="H247" s="23">
        <v>127.4</v>
      </c>
    </row>
    <row r="248" spans="2:31" x14ac:dyDescent="0.25">
      <c r="B248" s="21">
        <v>40513</v>
      </c>
      <c r="C248" s="20">
        <v>114.1</v>
      </c>
      <c r="F248" s="20">
        <v>93.5</v>
      </c>
      <c r="H248" s="23">
        <v>121</v>
      </c>
    </row>
    <row r="249" spans="2:31" x14ac:dyDescent="0.25">
      <c r="B249" s="21">
        <v>40603</v>
      </c>
      <c r="C249" s="20">
        <v>122.5</v>
      </c>
      <c r="F249" s="20">
        <v>94.3</v>
      </c>
      <c r="H249" s="23">
        <v>130.80000000000001</v>
      </c>
    </row>
    <row r="250" spans="2:31" x14ac:dyDescent="0.25">
      <c r="B250" s="21">
        <v>40695</v>
      </c>
      <c r="C250" s="20">
        <v>127</v>
      </c>
      <c r="F250" s="20">
        <v>94.6</v>
      </c>
      <c r="H250" s="23">
        <v>135.80000000000001</v>
      </c>
    </row>
    <row r="251" spans="2:31" x14ac:dyDescent="0.25">
      <c r="C251" s="24">
        <f>SUM(C247:C250)</f>
        <v>482.1</v>
      </c>
      <c r="D251">
        <f>+C251/4</f>
        <v>120.52500000000001</v>
      </c>
      <c r="F251" s="24">
        <f>SUM(F247:F250)</f>
        <v>379.70000000000005</v>
      </c>
      <c r="G251">
        <f>+F251/4</f>
        <v>94.925000000000011</v>
      </c>
      <c r="H251" s="24">
        <f>SUM(H247:H250)</f>
        <v>515</v>
      </c>
      <c r="I251">
        <f>+H251/4</f>
        <v>128.75</v>
      </c>
    </row>
    <row r="252" spans="2:31" x14ac:dyDescent="0.25">
      <c r="B252" s="21">
        <v>40787</v>
      </c>
      <c r="C252" s="20">
        <v>129.4</v>
      </c>
      <c r="F252" s="20">
        <v>94.5</v>
      </c>
      <c r="H252" s="23">
        <v>138</v>
      </c>
    </row>
    <row r="253" spans="2:31" x14ac:dyDescent="0.25">
      <c r="B253" s="21">
        <v>40878</v>
      </c>
      <c r="C253" s="20">
        <v>124</v>
      </c>
      <c r="F253" s="20">
        <v>97</v>
      </c>
      <c r="H253" s="23">
        <v>130.80000000000001</v>
      </c>
    </row>
    <row r="254" spans="2:31" x14ac:dyDescent="0.25">
      <c r="B254" s="21">
        <v>40969</v>
      </c>
      <c r="C254" s="20">
        <v>115.4</v>
      </c>
      <c r="F254" s="20">
        <v>95.6</v>
      </c>
      <c r="H254" s="23">
        <v>121.8</v>
      </c>
    </row>
    <row r="255" spans="2:31" x14ac:dyDescent="0.25">
      <c r="B255" s="21">
        <v>41061</v>
      </c>
      <c r="C255" s="20">
        <v>117.4</v>
      </c>
      <c r="F255" s="20">
        <v>97.6</v>
      </c>
      <c r="H255" s="23">
        <v>123.7</v>
      </c>
    </row>
    <row r="256" spans="2:31" x14ac:dyDescent="0.25">
      <c r="C256" s="24">
        <f>SUM(C252:C255)</f>
        <v>486.20000000000005</v>
      </c>
      <c r="D256">
        <f>+C256/4</f>
        <v>121.55000000000001</v>
      </c>
      <c r="F256" s="24">
        <f>SUM(F252:F255)</f>
        <v>384.70000000000005</v>
      </c>
      <c r="G256">
        <f>+F256/4</f>
        <v>96.175000000000011</v>
      </c>
      <c r="H256" s="24">
        <f>SUM(H252:H255)</f>
        <v>514.30000000000007</v>
      </c>
      <c r="I256">
        <f>+H256/4</f>
        <v>128.57500000000002</v>
      </c>
    </row>
    <row r="257" spans="2:9" x14ac:dyDescent="0.25">
      <c r="B257" s="21">
        <v>41153</v>
      </c>
      <c r="C257" s="20">
        <v>108</v>
      </c>
      <c r="F257" s="20">
        <v>95.5</v>
      </c>
      <c r="H257" s="23">
        <v>112.1</v>
      </c>
    </row>
    <row r="258" spans="2:9" x14ac:dyDescent="0.25">
      <c r="B258" s="21">
        <v>41244</v>
      </c>
      <c r="C258" s="20">
        <v>105.4</v>
      </c>
      <c r="F258" s="20">
        <v>96.1</v>
      </c>
      <c r="H258" s="23">
        <v>108.1</v>
      </c>
    </row>
    <row r="259" spans="2:9" x14ac:dyDescent="0.25">
      <c r="B259" s="21">
        <v>41334</v>
      </c>
      <c r="C259" s="20">
        <v>108.8</v>
      </c>
      <c r="F259" s="20">
        <v>96.1</v>
      </c>
      <c r="H259" s="23">
        <v>112.6</v>
      </c>
    </row>
    <row r="260" spans="2:9" x14ac:dyDescent="0.25">
      <c r="B260" s="21">
        <v>41426</v>
      </c>
      <c r="C260" s="20">
        <v>108.1</v>
      </c>
      <c r="F260" s="20">
        <v>95.9</v>
      </c>
      <c r="H260" s="23">
        <v>112.6</v>
      </c>
    </row>
    <row r="261" spans="2:9" x14ac:dyDescent="0.25">
      <c r="C261" s="24">
        <f>SUM(C257:C260)</f>
        <v>430.29999999999995</v>
      </c>
      <c r="D261">
        <f>+C261/4</f>
        <v>107.57499999999999</v>
      </c>
      <c r="F261" s="24">
        <f>SUM(F257:F260)</f>
        <v>383.6</v>
      </c>
      <c r="G261">
        <f>+F261/4</f>
        <v>95.9</v>
      </c>
      <c r="H261" s="24">
        <f>SUM(H257:H260)</f>
        <v>445.4</v>
      </c>
      <c r="I261">
        <f>+H261/4</f>
        <v>111.35</v>
      </c>
    </row>
    <row r="262" spans="2:9" x14ac:dyDescent="0.25">
      <c r="B262" s="21">
        <v>41518</v>
      </c>
      <c r="C262" s="20">
        <v>113</v>
      </c>
      <c r="F262" s="20">
        <v>102</v>
      </c>
      <c r="H262" s="23">
        <v>117.6</v>
      </c>
    </row>
    <row r="263" spans="2:9" x14ac:dyDescent="0.25">
      <c r="B263" s="21">
        <v>41609</v>
      </c>
      <c r="C263" s="20">
        <v>112.6</v>
      </c>
      <c r="F263" s="20">
        <v>101.5</v>
      </c>
      <c r="H263" s="23">
        <v>117.8</v>
      </c>
    </row>
    <row r="264" spans="2:9" x14ac:dyDescent="0.25">
      <c r="B264" s="21">
        <v>41699</v>
      </c>
      <c r="C264" s="20">
        <v>115.9</v>
      </c>
      <c r="F264" s="20">
        <v>104.5</v>
      </c>
      <c r="H264" s="23">
        <v>121.2</v>
      </c>
    </row>
    <row r="265" spans="2:9" x14ac:dyDescent="0.25">
      <c r="B265" s="21">
        <v>41791</v>
      </c>
      <c r="C265" s="20">
        <v>105.3</v>
      </c>
      <c r="F265" s="20">
        <v>101.3</v>
      </c>
      <c r="H265" s="23">
        <v>107.6</v>
      </c>
    </row>
    <row r="266" spans="2:9" x14ac:dyDescent="0.25">
      <c r="C266" s="24">
        <f>SUM(C262:C265)</f>
        <v>446.8</v>
      </c>
      <c r="D266">
        <f>+C266/4</f>
        <v>111.7</v>
      </c>
      <c r="F266" s="24">
        <f>SUM(F262:F265)</f>
        <v>409.3</v>
      </c>
      <c r="G266">
        <f>+F266/4</f>
        <v>102.325</v>
      </c>
      <c r="H266" s="24">
        <f>SUM(H262:H265)</f>
        <v>464.19999999999993</v>
      </c>
      <c r="I266">
        <f>+H266/4</f>
        <v>116.04999999999998</v>
      </c>
    </row>
    <row r="267" spans="2:9" x14ac:dyDescent="0.25">
      <c r="B267" s="21">
        <v>41883</v>
      </c>
      <c r="C267" s="20">
        <v>100</v>
      </c>
      <c r="F267" s="20">
        <v>100.8</v>
      </c>
      <c r="H267" s="23">
        <v>100.7</v>
      </c>
    </row>
    <row r="268" spans="2:9" x14ac:dyDescent="0.25">
      <c r="B268" s="21">
        <v>41974</v>
      </c>
      <c r="C268" s="20">
        <v>99.5</v>
      </c>
      <c r="F268" s="20">
        <v>102.1</v>
      </c>
      <c r="H268" s="23">
        <v>99.4</v>
      </c>
    </row>
    <row r="269" spans="2:9" x14ac:dyDescent="0.25">
      <c r="B269" s="21">
        <v>42064</v>
      </c>
      <c r="C269" s="20">
        <v>97.9</v>
      </c>
      <c r="F269" s="20">
        <v>102</v>
      </c>
      <c r="H269" s="23">
        <v>97</v>
      </c>
    </row>
    <row r="270" spans="2:9" x14ac:dyDescent="0.25">
      <c r="B270" s="21">
        <v>42156</v>
      </c>
      <c r="C270" s="20">
        <v>93.5</v>
      </c>
      <c r="F270" s="20">
        <v>102.8</v>
      </c>
      <c r="H270" s="23">
        <v>91.3</v>
      </c>
    </row>
    <row r="271" spans="2:9" x14ac:dyDescent="0.25">
      <c r="C271" s="24">
        <f>SUM(C267:C270)</f>
        <v>390.9</v>
      </c>
      <c r="D271">
        <f>+C271/4</f>
        <v>97.724999999999994</v>
      </c>
      <c r="F271" s="24">
        <f>SUM(F267:F270)</f>
        <v>407.7</v>
      </c>
      <c r="G271">
        <f>+F271/4</f>
        <v>101.925</v>
      </c>
      <c r="H271" s="24">
        <f>SUM(H267:H270)</f>
        <v>388.40000000000003</v>
      </c>
      <c r="I271">
        <f>+H271/4</f>
        <v>97.100000000000009</v>
      </c>
    </row>
    <row r="272" spans="2:9" x14ac:dyDescent="0.25">
      <c r="B272" s="21">
        <v>42248</v>
      </c>
      <c r="C272" s="20">
        <v>93.4</v>
      </c>
      <c r="F272" s="20">
        <v>104.8</v>
      </c>
      <c r="H272" s="23">
        <v>90</v>
      </c>
    </row>
    <row r="273" spans="2:9" x14ac:dyDescent="0.25">
      <c r="B273" s="21">
        <v>42339</v>
      </c>
      <c r="C273" s="20">
        <v>88.1</v>
      </c>
      <c r="F273" s="20">
        <v>104.3</v>
      </c>
      <c r="H273" s="23">
        <v>84.1</v>
      </c>
    </row>
    <row r="274" spans="2:9" x14ac:dyDescent="0.25">
      <c r="B274" s="21">
        <v>42430</v>
      </c>
      <c r="C274" s="20">
        <v>83.7</v>
      </c>
      <c r="F274" s="20">
        <v>100.8</v>
      </c>
      <c r="H274" s="23">
        <v>79.2</v>
      </c>
    </row>
    <row r="275" spans="2:9" x14ac:dyDescent="0.25">
      <c r="B275" s="21">
        <v>42522</v>
      </c>
      <c r="C275" s="20">
        <v>85.1</v>
      </c>
      <c r="F275" s="20">
        <v>99.6</v>
      </c>
      <c r="H275" s="23">
        <v>80.599999999999994</v>
      </c>
    </row>
    <row r="276" spans="2:9" x14ac:dyDescent="0.25">
      <c r="C276" s="24">
        <f>SUM(C272:C275)</f>
        <v>350.29999999999995</v>
      </c>
      <c r="D276">
        <f>+C276/4</f>
        <v>87.574999999999989</v>
      </c>
      <c r="F276" s="24">
        <f>SUM(F272:F275)</f>
        <v>409.5</v>
      </c>
      <c r="G276">
        <f>+F276/4</f>
        <v>102.375</v>
      </c>
      <c r="H276" s="24">
        <f>SUM(H272:H275)</f>
        <v>333.9</v>
      </c>
      <c r="I276">
        <f>+H276/4</f>
        <v>83.474999999999994</v>
      </c>
    </row>
    <row r="277" spans="2:9" x14ac:dyDescent="0.25">
      <c r="B277" s="21">
        <v>42614</v>
      </c>
      <c r="C277" s="20">
        <v>88.4</v>
      </c>
      <c r="F277" s="20">
        <v>99.2</v>
      </c>
      <c r="H277" s="23">
        <v>84.2</v>
      </c>
    </row>
    <row r="278" spans="2:9" x14ac:dyDescent="0.25">
      <c r="B278" s="21">
        <v>42705</v>
      </c>
      <c r="C278" s="20">
        <v>101.3</v>
      </c>
      <c r="F278" s="20">
        <v>99.7</v>
      </c>
      <c r="H278" s="23">
        <v>101.9</v>
      </c>
    </row>
    <row r="279" spans="2:9" x14ac:dyDescent="0.25">
      <c r="B279" s="21">
        <v>42795</v>
      </c>
      <c r="C279" s="20">
        <v>109</v>
      </c>
      <c r="F279" s="20">
        <v>100.4</v>
      </c>
      <c r="H279" s="23">
        <v>112.6</v>
      </c>
    </row>
    <row r="280" spans="2:9" x14ac:dyDescent="0.25">
      <c r="B280" s="21">
        <v>42887</v>
      </c>
      <c r="C280" s="20">
        <v>102.1</v>
      </c>
      <c r="F280" s="20">
        <v>100.7</v>
      </c>
      <c r="H280" s="23">
        <v>102.7</v>
      </c>
    </row>
    <row r="281" spans="2:9" x14ac:dyDescent="0.25">
      <c r="C281" s="24">
        <f>SUM(C277:C280)</f>
        <v>400.79999999999995</v>
      </c>
      <c r="D281">
        <f>+C281/4</f>
        <v>100.19999999999999</v>
      </c>
      <c r="F281" s="24">
        <f>SUM(F277:F280)</f>
        <v>400</v>
      </c>
      <c r="G281">
        <f>+F281/4</f>
        <v>100</v>
      </c>
      <c r="H281" s="24">
        <f>SUM(H277:H280)</f>
        <v>401.40000000000003</v>
      </c>
      <c r="I281">
        <f>+H281/4</f>
        <v>100.35000000000001</v>
      </c>
    </row>
    <row r="282" spans="2:9" x14ac:dyDescent="0.25">
      <c r="B282" s="21">
        <v>42979</v>
      </c>
      <c r="C282" s="20">
        <v>99.3</v>
      </c>
      <c r="F282" s="20">
        <v>99</v>
      </c>
      <c r="H282" s="23">
        <v>99.5</v>
      </c>
    </row>
    <row r="283" spans="2:9" x14ac:dyDescent="0.25">
      <c r="B283" s="21">
        <v>43070</v>
      </c>
      <c r="C283" s="20">
        <v>101.7</v>
      </c>
      <c r="F283" s="20">
        <v>101.1</v>
      </c>
      <c r="H283" s="23">
        <v>102.1</v>
      </c>
    </row>
    <row r="284" spans="2:9" x14ac:dyDescent="0.25">
      <c r="B284" s="21">
        <v>43160</v>
      </c>
      <c r="C284" s="20">
        <v>107.5</v>
      </c>
      <c r="F284" s="20">
        <v>102.5</v>
      </c>
      <c r="H284" s="23">
        <v>108.8</v>
      </c>
    </row>
    <row r="285" spans="2:9" x14ac:dyDescent="0.25">
      <c r="C285" s="24">
        <f>SUM(C282:C284)</f>
        <v>308.5</v>
      </c>
      <c r="D285">
        <f>+C285/3</f>
        <v>102.83333333333333</v>
      </c>
      <c r="F285" s="20">
        <v>105.5</v>
      </c>
      <c r="H285" s="23">
        <v>110.5</v>
      </c>
    </row>
    <row r="286" spans="2:9" x14ac:dyDescent="0.25">
      <c r="F286" s="24">
        <f>SUM(F282:F285)</f>
        <v>408.1</v>
      </c>
      <c r="G286">
        <f>+F286/4</f>
        <v>102.02500000000001</v>
      </c>
      <c r="H286" s="24">
        <f>SUM(H282:H285)</f>
        <v>420.9</v>
      </c>
      <c r="I286">
        <f>+H286/4</f>
        <v>105.22499999999999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Raw_data_DFAT</vt:lpstr>
      <vt:lpstr>Raw_data_and_calculations_1</vt:lpstr>
      <vt:lpstr>Raw_data_and_calculations_2</vt:lpstr>
      <vt:lpstr>Raw_data_and_calculations_3</vt:lpstr>
      <vt:lpstr>Raw_data_and_calculations_4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Marks</dc:creator>
  <cp:lastModifiedBy>Katrina Trewin</cp:lastModifiedBy>
  <dcterms:created xsi:type="dcterms:W3CDTF">2015-02-06T07:06:28Z</dcterms:created>
  <dcterms:modified xsi:type="dcterms:W3CDTF">2019-11-28T23:32:10Z</dcterms:modified>
</cp:coreProperties>
</file>