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_Ia\Desktop\Final Thesis Appendices\"/>
    </mc:Choice>
  </mc:AlternateContent>
  <xr:revisionPtr revIDLastSave="0" documentId="8_{85D132C2-BB49-47FA-8B56-241A3C22D383}" xr6:coauthVersionLast="47" xr6:coauthVersionMax="47" xr10:uidLastSave="{00000000-0000-0000-0000-000000000000}"/>
  <bookViews>
    <workbookView xWindow="10875" yWindow="2280" windowWidth="16470" windowHeight="12420" activeTab="4" xr2:uid="{CBDF4FBE-6762-4932-A281-5FD3F849ECD6}"/>
  </bookViews>
  <sheets>
    <sheet name="Minesite" sheetId="1" r:id="rId1"/>
    <sheet name="200m" sheetId="10" r:id="rId2"/>
    <sheet name="500m" sheetId="3" r:id="rId3"/>
    <sheet name="1km" sheetId="4" r:id="rId4"/>
    <sheet name="1.5km" sheetId="5" r:id="rId5"/>
    <sheet name="2km" sheetId="9" r:id="rId6"/>
    <sheet name="3km" sheetId="6" r:id="rId7"/>
    <sheet name="4km" sheetId="8" r:id="rId8"/>
    <sheet name="5km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D31" i="7"/>
  <c r="D30" i="7"/>
  <c r="D29" i="7"/>
  <c r="D28" i="7"/>
  <c r="D27" i="7"/>
  <c r="D26" i="7"/>
  <c r="D25" i="7"/>
  <c r="D24" i="7"/>
  <c r="D13" i="7"/>
  <c r="D12" i="7"/>
  <c r="D11" i="7"/>
  <c r="D10" i="7"/>
  <c r="D9" i="7"/>
  <c r="D8" i="7"/>
  <c r="D7" i="7"/>
  <c r="D20" i="7"/>
  <c r="D19" i="7"/>
  <c r="D18" i="7"/>
  <c r="D17" i="7"/>
  <c r="D91" i="7"/>
  <c r="D92" i="7"/>
  <c r="D93" i="7"/>
  <c r="D94" i="7"/>
  <c r="D95" i="7"/>
  <c r="D96" i="7"/>
  <c r="D97" i="7"/>
  <c r="D98" i="7"/>
  <c r="D99" i="7"/>
  <c r="D132" i="7"/>
  <c r="D131" i="7"/>
  <c r="D130" i="7"/>
  <c r="D129" i="7"/>
  <c r="D128" i="7"/>
  <c r="D127" i="7"/>
  <c r="D126" i="7"/>
  <c r="D125" i="7"/>
  <c r="D124" i="7"/>
  <c r="D120" i="7"/>
  <c r="D119" i="7"/>
  <c r="D118" i="7"/>
  <c r="D117" i="7"/>
  <c r="D113" i="7"/>
  <c r="D112" i="7"/>
  <c r="D111" i="7"/>
  <c r="D110" i="7"/>
  <c r="D109" i="7"/>
  <c r="D108" i="7"/>
  <c r="D107" i="7"/>
  <c r="D109" i="6"/>
  <c r="D132" i="9"/>
  <c r="D131" i="9"/>
  <c r="D130" i="9"/>
  <c r="D129" i="9"/>
  <c r="D128" i="9"/>
  <c r="D127" i="9"/>
  <c r="D126" i="9"/>
  <c r="D125" i="9"/>
  <c r="D133" i="9" s="1"/>
  <c r="D124" i="9"/>
  <c r="D120" i="9"/>
  <c r="D119" i="9"/>
  <c r="D118" i="9"/>
  <c r="D117" i="9"/>
  <c r="D121" i="9" s="1"/>
  <c r="D113" i="9"/>
  <c r="D112" i="9"/>
  <c r="D111" i="9"/>
  <c r="D110" i="9"/>
  <c r="D109" i="9"/>
  <c r="D108" i="9"/>
  <c r="D107" i="9"/>
  <c r="D114" i="9" s="1"/>
  <c r="D135" i="9" s="1"/>
  <c r="D99" i="9"/>
  <c r="D98" i="9"/>
  <c r="D97" i="9"/>
  <c r="D96" i="9"/>
  <c r="D95" i="9"/>
  <c r="D94" i="9"/>
  <c r="D93" i="9"/>
  <c r="D92" i="9"/>
  <c r="D100" i="9" s="1"/>
  <c r="D91" i="9"/>
  <c r="D87" i="9"/>
  <c r="D86" i="9"/>
  <c r="D85" i="9"/>
  <c r="D84" i="9"/>
  <c r="D88" i="9" s="1"/>
  <c r="D80" i="9"/>
  <c r="D79" i="9"/>
  <c r="D78" i="9"/>
  <c r="D77" i="9"/>
  <c r="D76" i="9"/>
  <c r="D75" i="9"/>
  <c r="D74" i="9"/>
  <c r="D81" i="9" s="1"/>
  <c r="D102" i="9" s="1"/>
  <c r="D32" i="9"/>
  <c r="D31" i="9"/>
  <c r="D30" i="9"/>
  <c r="D29" i="9"/>
  <c r="D28" i="9"/>
  <c r="D27" i="9"/>
  <c r="D26" i="9"/>
  <c r="D25" i="9"/>
  <c r="D33" i="9" s="1"/>
  <c r="D24" i="9"/>
  <c r="D20" i="9"/>
  <c r="D19" i="9"/>
  <c r="D18" i="9"/>
  <c r="D17" i="9"/>
  <c r="D21" i="9" s="1"/>
  <c r="D13" i="9"/>
  <c r="D12" i="9"/>
  <c r="D11" i="9"/>
  <c r="D10" i="9"/>
  <c r="D9" i="9"/>
  <c r="D8" i="9"/>
  <c r="D7" i="9"/>
  <c r="D14" i="9" s="1"/>
  <c r="D35" i="9" s="1"/>
  <c r="D132" i="5"/>
  <c r="D131" i="5"/>
  <c r="D130" i="5"/>
  <c r="D129" i="5"/>
  <c r="D128" i="5"/>
  <c r="D127" i="5"/>
  <c r="D126" i="5"/>
  <c r="D125" i="5"/>
  <c r="D133" i="5" s="1"/>
  <c r="D124" i="5"/>
  <c r="D120" i="5"/>
  <c r="D119" i="5"/>
  <c r="D118" i="5"/>
  <c r="D117" i="5"/>
  <c r="D121" i="5" s="1"/>
  <c r="D113" i="5"/>
  <c r="D112" i="5"/>
  <c r="D111" i="5"/>
  <c r="D110" i="5"/>
  <c r="D109" i="5"/>
  <c r="D108" i="5"/>
  <c r="D107" i="5"/>
  <c r="D114" i="5" s="1"/>
  <c r="D135" i="5" s="1"/>
  <c r="D99" i="5"/>
  <c r="D98" i="5"/>
  <c r="D97" i="5"/>
  <c r="D96" i="5"/>
  <c r="D95" i="5"/>
  <c r="D94" i="5"/>
  <c r="D93" i="5"/>
  <c r="D92" i="5"/>
  <c r="D100" i="5" s="1"/>
  <c r="D91" i="5"/>
  <c r="D87" i="5"/>
  <c r="D86" i="5"/>
  <c r="D85" i="5"/>
  <c r="D84" i="5"/>
  <c r="D88" i="5" s="1"/>
  <c r="D80" i="5"/>
  <c r="D79" i="5"/>
  <c r="D78" i="5"/>
  <c r="D77" i="5"/>
  <c r="D76" i="5"/>
  <c r="D75" i="5"/>
  <c r="D74" i="5"/>
  <c r="D81" i="5" s="1"/>
  <c r="D102" i="5" s="1"/>
  <c r="D32" i="5"/>
  <c r="D31" i="5"/>
  <c r="D30" i="5"/>
  <c r="D29" i="5"/>
  <c r="D28" i="5"/>
  <c r="D27" i="5"/>
  <c r="D26" i="5"/>
  <c r="D25" i="5"/>
  <c r="D33" i="5" s="1"/>
  <c r="D24" i="5"/>
  <c r="D20" i="5"/>
  <c r="D19" i="5"/>
  <c r="D18" i="5"/>
  <c r="D17" i="5"/>
  <c r="D21" i="5" s="1"/>
  <c r="D13" i="5"/>
  <c r="D12" i="5"/>
  <c r="D11" i="5"/>
  <c r="D10" i="5"/>
  <c r="D9" i="5"/>
  <c r="D8" i="5"/>
  <c r="D7" i="5"/>
  <c r="D14" i="5" s="1"/>
  <c r="D132" i="4"/>
  <c r="D131" i="4"/>
  <c r="D130" i="4"/>
  <c r="D129" i="4"/>
  <c r="D128" i="4"/>
  <c r="D127" i="4"/>
  <c r="D126" i="4"/>
  <c r="D125" i="4"/>
  <c r="D133" i="4" s="1"/>
  <c r="D124" i="4"/>
  <c r="D120" i="4"/>
  <c r="D119" i="4"/>
  <c r="D118" i="4"/>
  <c r="D117" i="4"/>
  <c r="D121" i="4" s="1"/>
  <c r="D113" i="4"/>
  <c r="D112" i="4"/>
  <c r="D111" i="4"/>
  <c r="D110" i="4"/>
  <c r="D109" i="4"/>
  <c r="D108" i="4"/>
  <c r="D107" i="4"/>
  <c r="D114" i="4" s="1"/>
  <c r="D135" i="4" s="1"/>
  <c r="D87" i="7"/>
  <c r="D86" i="7"/>
  <c r="D85" i="7"/>
  <c r="D84" i="7"/>
  <c r="D80" i="7"/>
  <c r="D79" i="7"/>
  <c r="D78" i="7"/>
  <c r="D77" i="7"/>
  <c r="D76" i="7"/>
  <c r="D75" i="7"/>
  <c r="D74" i="7"/>
  <c r="D133" i="7"/>
  <c r="D121" i="7"/>
  <c r="D114" i="7"/>
  <c r="D66" i="9"/>
  <c r="D65" i="9"/>
  <c r="D64" i="9"/>
  <c r="D63" i="9"/>
  <c r="D62" i="9"/>
  <c r="D61" i="9"/>
  <c r="D60" i="9"/>
  <c r="D59" i="9"/>
  <c r="D67" i="9" s="1"/>
  <c r="D58" i="9"/>
  <c r="D54" i="9"/>
  <c r="D53" i="9"/>
  <c r="D52" i="9"/>
  <c r="D51" i="9"/>
  <c r="D55" i="9" s="1"/>
  <c r="D47" i="9"/>
  <c r="D46" i="9"/>
  <c r="D45" i="9"/>
  <c r="D44" i="9"/>
  <c r="D43" i="9"/>
  <c r="D42" i="9"/>
  <c r="D41" i="9"/>
  <c r="D48" i="9" s="1"/>
  <c r="D69" i="9" s="1"/>
  <c r="D66" i="5"/>
  <c r="D65" i="5"/>
  <c r="D64" i="5"/>
  <c r="D63" i="5"/>
  <c r="D62" i="5"/>
  <c r="D61" i="5"/>
  <c r="D60" i="5"/>
  <c r="D59" i="5"/>
  <c r="D67" i="5" s="1"/>
  <c r="D58" i="5"/>
  <c r="D54" i="5"/>
  <c r="D53" i="5"/>
  <c r="D52" i="5"/>
  <c r="D51" i="5"/>
  <c r="D55" i="5" s="1"/>
  <c r="D47" i="5"/>
  <c r="D46" i="5"/>
  <c r="D45" i="5"/>
  <c r="D44" i="5"/>
  <c r="D43" i="5"/>
  <c r="D42" i="5"/>
  <c r="D41" i="5"/>
  <c r="D48" i="5" s="1"/>
  <c r="D69" i="5" s="1"/>
  <c r="D66" i="4"/>
  <c r="D65" i="4"/>
  <c r="D64" i="4"/>
  <c r="D63" i="4"/>
  <c r="D62" i="4"/>
  <c r="D61" i="4"/>
  <c r="D60" i="4"/>
  <c r="D59" i="4"/>
  <c r="D67" i="4" s="1"/>
  <c r="D58" i="4"/>
  <c r="D54" i="4"/>
  <c r="D53" i="4"/>
  <c r="D52" i="4"/>
  <c r="D51" i="4"/>
  <c r="D55" i="4" s="1"/>
  <c r="D47" i="4"/>
  <c r="D46" i="4"/>
  <c r="D45" i="4"/>
  <c r="D44" i="4"/>
  <c r="D43" i="4"/>
  <c r="D42" i="4"/>
  <c r="D41" i="4"/>
  <c r="D48" i="4" s="1"/>
  <c r="D69" i="4" s="1"/>
  <c r="D132" i="3"/>
  <c r="D131" i="3"/>
  <c r="D130" i="3"/>
  <c r="D129" i="3"/>
  <c r="D128" i="3"/>
  <c r="D127" i="3"/>
  <c r="D126" i="3"/>
  <c r="D125" i="3"/>
  <c r="D133" i="3" s="1"/>
  <c r="D124" i="3"/>
  <c r="D120" i="3"/>
  <c r="D119" i="3"/>
  <c r="D118" i="3"/>
  <c r="D117" i="3"/>
  <c r="D121" i="3" s="1"/>
  <c r="D113" i="3"/>
  <c r="D112" i="3"/>
  <c r="D111" i="3"/>
  <c r="D110" i="3"/>
  <c r="D109" i="3"/>
  <c r="D108" i="3"/>
  <c r="D107" i="3"/>
  <c r="D114" i="3" s="1"/>
  <c r="D135" i="3" s="1"/>
  <c r="D99" i="3"/>
  <c r="D98" i="3"/>
  <c r="D97" i="3"/>
  <c r="D96" i="3"/>
  <c r="D95" i="3"/>
  <c r="D94" i="3"/>
  <c r="D93" i="3"/>
  <c r="D92" i="3"/>
  <c r="D100" i="3" s="1"/>
  <c r="D91" i="3"/>
  <c r="D87" i="3"/>
  <c r="D86" i="3"/>
  <c r="D85" i="3"/>
  <c r="D84" i="3"/>
  <c r="D88" i="3" s="1"/>
  <c r="D80" i="3"/>
  <c r="D79" i="3"/>
  <c r="D78" i="3"/>
  <c r="D77" i="3"/>
  <c r="D76" i="3"/>
  <c r="D75" i="3"/>
  <c r="D74" i="3"/>
  <c r="D81" i="3" s="1"/>
  <c r="D66" i="3"/>
  <c r="D65" i="3"/>
  <c r="D64" i="3"/>
  <c r="D63" i="3"/>
  <c r="D62" i="3"/>
  <c r="D61" i="3"/>
  <c r="D60" i="3"/>
  <c r="D59" i="3"/>
  <c r="D67" i="3" s="1"/>
  <c r="D58" i="3"/>
  <c r="D54" i="3"/>
  <c r="D53" i="3"/>
  <c r="D52" i="3"/>
  <c r="D51" i="3"/>
  <c r="D55" i="3" s="1"/>
  <c r="D47" i="3"/>
  <c r="D46" i="3"/>
  <c r="D45" i="3"/>
  <c r="D44" i="3"/>
  <c r="D43" i="3"/>
  <c r="D42" i="3"/>
  <c r="D41" i="3"/>
  <c r="D48" i="3" s="1"/>
  <c r="D69" i="3" s="1"/>
  <c r="D134" i="10"/>
  <c r="D133" i="10"/>
  <c r="D132" i="10"/>
  <c r="D131" i="10"/>
  <c r="D130" i="10"/>
  <c r="D129" i="10"/>
  <c r="D128" i="10"/>
  <c r="D127" i="10"/>
  <c r="D135" i="10" s="1"/>
  <c r="D126" i="10"/>
  <c r="D122" i="10"/>
  <c r="D121" i="10"/>
  <c r="D120" i="10"/>
  <c r="D119" i="10"/>
  <c r="D123" i="10" s="1"/>
  <c r="D115" i="10"/>
  <c r="D114" i="10"/>
  <c r="D113" i="10"/>
  <c r="D112" i="10"/>
  <c r="D111" i="10"/>
  <c r="D110" i="10"/>
  <c r="D109" i="10"/>
  <c r="D116" i="10" s="1"/>
  <c r="D137" i="10" s="1"/>
  <c r="D100" i="10"/>
  <c r="D99" i="10"/>
  <c r="D98" i="10"/>
  <c r="D97" i="10"/>
  <c r="D96" i="10"/>
  <c r="D95" i="10"/>
  <c r="D94" i="10"/>
  <c r="D93" i="10"/>
  <c r="D101" i="10" s="1"/>
  <c r="D92" i="10"/>
  <c r="D88" i="10"/>
  <c r="D87" i="10"/>
  <c r="D86" i="10"/>
  <c r="D85" i="10"/>
  <c r="D89" i="10" s="1"/>
  <c r="D81" i="10"/>
  <c r="D80" i="10"/>
  <c r="D79" i="10"/>
  <c r="D78" i="10"/>
  <c r="D77" i="10"/>
  <c r="D76" i="10"/>
  <c r="D75" i="10"/>
  <c r="D82" i="10" s="1"/>
  <c r="D103" i="10" s="1"/>
  <c r="D66" i="10"/>
  <c r="D65" i="10"/>
  <c r="D64" i="10"/>
  <c r="D63" i="10"/>
  <c r="D62" i="10"/>
  <c r="D61" i="10"/>
  <c r="D60" i="10"/>
  <c r="D59" i="10"/>
  <c r="D58" i="10"/>
  <c r="D67" i="10" s="1"/>
  <c r="D54" i="10"/>
  <c r="D53" i="10"/>
  <c r="D52" i="10"/>
  <c r="D51" i="10"/>
  <c r="D55" i="10" s="1"/>
  <c r="D47" i="10"/>
  <c r="D46" i="10"/>
  <c r="D45" i="10"/>
  <c r="D44" i="10"/>
  <c r="D43" i="10"/>
  <c r="D42" i="10"/>
  <c r="D41" i="10"/>
  <c r="D48" i="10" s="1"/>
  <c r="D69" i="10" s="1"/>
  <c r="D32" i="10"/>
  <c r="D31" i="10"/>
  <c r="D30" i="10"/>
  <c r="D29" i="10"/>
  <c r="D28" i="10"/>
  <c r="D27" i="10"/>
  <c r="D26" i="10"/>
  <c r="D25" i="10"/>
  <c r="D33" i="10" s="1"/>
  <c r="D24" i="10"/>
  <c r="D21" i="10"/>
  <c r="D20" i="10"/>
  <c r="D19" i="10"/>
  <c r="D18" i="10"/>
  <c r="D17" i="10"/>
  <c r="D13" i="10"/>
  <c r="D12" i="10"/>
  <c r="D11" i="10"/>
  <c r="D10" i="10"/>
  <c r="D9" i="10"/>
  <c r="D8" i="10"/>
  <c r="D7" i="10"/>
  <c r="D14" i="10" s="1"/>
  <c r="D132" i="6"/>
  <c r="D131" i="6"/>
  <c r="D130" i="6"/>
  <c r="D129" i="6"/>
  <c r="D128" i="6"/>
  <c r="D127" i="6"/>
  <c r="D126" i="6"/>
  <c r="D125" i="6"/>
  <c r="D133" i="6" s="1"/>
  <c r="D124" i="6"/>
  <c r="D120" i="6"/>
  <c r="D119" i="6"/>
  <c r="D118" i="6"/>
  <c r="D117" i="6"/>
  <c r="D121" i="6" s="1"/>
  <c r="D113" i="6"/>
  <c r="D112" i="6"/>
  <c r="D111" i="6"/>
  <c r="D110" i="6"/>
  <c r="D108" i="6"/>
  <c r="D107" i="6"/>
  <c r="D99" i="6"/>
  <c r="D98" i="6"/>
  <c r="D97" i="6"/>
  <c r="D96" i="6"/>
  <c r="D95" i="6"/>
  <c r="D94" i="6"/>
  <c r="D93" i="6"/>
  <c r="D92" i="6"/>
  <c r="D100" i="6" s="1"/>
  <c r="D91" i="6"/>
  <c r="D87" i="6"/>
  <c r="D86" i="6"/>
  <c r="D85" i="6"/>
  <c r="D84" i="6"/>
  <c r="D88" i="6" s="1"/>
  <c r="D80" i="6"/>
  <c r="D79" i="6"/>
  <c r="D78" i="6"/>
  <c r="D77" i="6"/>
  <c r="D76" i="6"/>
  <c r="D75" i="6"/>
  <c r="D74" i="6"/>
  <c r="D81" i="6" s="1"/>
  <c r="D102" i="6" s="1"/>
  <c r="D66" i="6"/>
  <c r="D65" i="6"/>
  <c r="D64" i="6"/>
  <c r="D63" i="6"/>
  <c r="D62" i="6"/>
  <c r="D61" i="6"/>
  <c r="D60" i="6"/>
  <c r="D59" i="6"/>
  <c r="D67" i="6" s="1"/>
  <c r="D58" i="6"/>
  <c r="D54" i="6"/>
  <c r="D53" i="6"/>
  <c r="D52" i="6"/>
  <c r="D51" i="6"/>
  <c r="D55" i="6" s="1"/>
  <c r="D47" i="6"/>
  <c r="D46" i="6"/>
  <c r="D45" i="6"/>
  <c r="D44" i="6"/>
  <c r="D43" i="6"/>
  <c r="D42" i="6"/>
  <c r="D41" i="6"/>
  <c r="D48" i="6" s="1"/>
  <c r="D69" i="6" s="1"/>
  <c r="D32" i="6"/>
  <c r="D31" i="6"/>
  <c r="D30" i="6"/>
  <c r="D29" i="6"/>
  <c r="D28" i="6"/>
  <c r="D27" i="6"/>
  <c r="D26" i="6"/>
  <c r="D25" i="6"/>
  <c r="D33" i="6" s="1"/>
  <c r="D24" i="6"/>
  <c r="D20" i="6"/>
  <c r="D19" i="6"/>
  <c r="D18" i="6"/>
  <c r="D17" i="6"/>
  <c r="D21" i="6" s="1"/>
  <c r="D13" i="6"/>
  <c r="D12" i="6"/>
  <c r="D11" i="6"/>
  <c r="D10" i="6"/>
  <c r="D9" i="6"/>
  <c r="D8" i="6"/>
  <c r="D7" i="6"/>
  <c r="D14" i="6" s="1"/>
  <c r="D35" i="6" s="1"/>
  <c r="D132" i="8"/>
  <c r="D131" i="8"/>
  <c r="D130" i="8"/>
  <c r="D129" i="8"/>
  <c r="D128" i="8"/>
  <c r="D127" i="8"/>
  <c r="D126" i="8"/>
  <c r="D125" i="8"/>
  <c r="D124" i="8"/>
  <c r="D133" i="8" s="1"/>
  <c r="D120" i="8"/>
  <c r="D119" i="8"/>
  <c r="D118" i="8"/>
  <c r="D117" i="8"/>
  <c r="D121" i="8" s="1"/>
  <c r="D113" i="8"/>
  <c r="D112" i="8"/>
  <c r="D111" i="8"/>
  <c r="D110" i="8"/>
  <c r="D109" i="8"/>
  <c r="D108" i="8"/>
  <c r="D107" i="8"/>
  <c r="D114" i="8" s="1"/>
  <c r="D135" i="8" s="1"/>
  <c r="D99" i="8"/>
  <c r="D98" i="8"/>
  <c r="D97" i="8"/>
  <c r="D96" i="8"/>
  <c r="D95" i="8"/>
  <c r="D94" i="8"/>
  <c r="D93" i="8"/>
  <c r="D92" i="8"/>
  <c r="D100" i="8" s="1"/>
  <c r="D91" i="8"/>
  <c r="D87" i="8"/>
  <c r="D86" i="8"/>
  <c r="D85" i="8"/>
  <c r="D84" i="8"/>
  <c r="D88" i="8" s="1"/>
  <c r="D80" i="8"/>
  <c r="D79" i="8"/>
  <c r="D78" i="8"/>
  <c r="D77" i="8"/>
  <c r="D76" i="8"/>
  <c r="D75" i="8"/>
  <c r="D74" i="8"/>
  <c r="D81" i="8" s="1"/>
  <c r="D102" i="8" s="1"/>
  <c r="D66" i="8"/>
  <c r="D65" i="8"/>
  <c r="D64" i="8"/>
  <c r="D63" i="8"/>
  <c r="D62" i="8"/>
  <c r="D61" i="8"/>
  <c r="D60" i="8"/>
  <c r="D59" i="8"/>
  <c r="D67" i="8" s="1"/>
  <c r="D58" i="8"/>
  <c r="D54" i="8"/>
  <c r="D53" i="8"/>
  <c r="D52" i="8"/>
  <c r="D51" i="8"/>
  <c r="D55" i="8" s="1"/>
  <c r="D47" i="8"/>
  <c r="D46" i="8"/>
  <c r="D45" i="8"/>
  <c r="D44" i="8"/>
  <c r="D43" i="8"/>
  <c r="D42" i="8"/>
  <c r="D41" i="8"/>
  <c r="D48" i="8" s="1"/>
  <c r="D69" i="8" s="1"/>
  <c r="D32" i="8"/>
  <c r="D31" i="8"/>
  <c r="D30" i="8"/>
  <c r="D29" i="8"/>
  <c r="D28" i="8"/>
  <c r="D27" i="8"/>
  <c r="D26" i="8"/>
  <c r="D25" i="8"/>
  <c r="D24" i="8"/>
  <c r="D33" i="8" s="1"/>
  <c r="D20" i="8"/>
  <c r="D19" i="8"/>
  <c r="D18" i="8"/>
  <c r="D17" i="8"/>
  <c r="D21" i="8" s="1"/>
  <c r="D13" i="8"/>
  <c r="D12" i="8"/>
  <c r="D11" i="8"/>
  <c r="D10" i="8"/>
  <c r="D9" i="8"/>
  <c r="D8" i="8"/>
  <c r="D7" i="8"/>
  <c r="D14" i="8" s="1"/>
  <c r="D35" i="8" s="1"/>
  <c r="D66" i="7"/>
  <c r="D65" i="7"/>
  <c r="D64" i="7"/>
  <c r="D63" i="7"/>
  <c r="D62" i="7"/>
  <c r="D61" i="7"/>
  <c r="D60" i="7"/>
  <c r="D59" i="7"/>
  <c r="D58" i="7"/>
  <c r="D54" i="7"/>
  <c r="D53" i="7"/>
  <c r="D52" i="7"/>
  <c r="D51" i="7"/>
  <c r="D55" i="7" s="1"/>
  <c r="D47" i="7"/>
  <c r="D46" i="7"/>
  <c r="D45" i="7"/>
  <c r="D44" i="7"/>
  <c r="D43" i="7"/>
  <c r="D42" i="7"/>
  <c r="D41" i="7"/>
  <c r="D99" i="4"/>
  <c r="D98" i="4"/>
  <c r="D97" i="4"/>
  <c r="D96" i="4"/>
  <c r="D95" i="4"/>
  <c r="D94" i="4"/>
  <c r="D93" i="4"/>
  <c r="D92" i="4"/>
  <c r="D91" i="4"/>
  <c r="D87" i="4"/>
  <c r="D86" i="4"/>
  <c r="D85" i="4"/>
  <c r="D84" i="4"/>
  <c r="D88" i="4" s="1"/>
  <c r="D80" i="4"/>
  <c r="D79" i="4"/>
  <c r="D78" i="4"/>
  <c r="D77" i="4"/>
  <c r="D76" i="4"/>
  <c r="D75" i="4"/>
  <c r="D74" i="4"/>
  <c r="D32" i="4"/>
  <c r="D31" i="4"/>
  <c r="D30" i="4"/>
  <c r="D29" i="4"/>
  <c r="D28" i="4"/>
  <c r="D27" i="4"/>
  <c r="D26" i="4"/>
  <c r="D25" i="4"/>
  <c r="D24" i="4"/>
  <c r="D20" i="4"/>
  <c r="D19" i="4"/>
  <c r="D18" i="4"/>
  <c r="D17" i="4"/>
  <c r="D13" i="4"/>
  <c r="D12" i="4"/>
  <c r="D11" i="4"/>
  <c r="D10" i="4"/>
  <c r="D9" i="4"/>
  <c r="D8" i="4"/>
  <c r="D7" i="4"/>
  <c r="D32" i="3"/>
  <c r="D31" i="3"/>
  <c r="D30" i="3"/>
  <c r="D29" i="3"/>
  <c r="D28" i="3"/>
  <c r="D27" i="3"/>
  <c r="D26" i="3"/>
  <c r="D25" i="3"/>
  <c r="D24" i="3"/>
  <c r="D20" i="3"/>
  <c r="D19" i="3"/>
  <c r="D18" i="3"/>
  <c r="D17" i="3"/>
  <c r="D21" i="3" s="1"/>
  <c r="D13" i="3"/>
  <c r="D12" i="3"/>
  <c r="D11" i="3"/>
  <c r="D10" i="3"/>
  <c r="D9" i="3"/>
  <c r="D8" i="3"/>
  <c r="D7" i="3"/>
  <c r="D32" i="1"/>
  <c r="D31" i="1"/>
  <c r="D30" i="1"/>
  <c r="D29" i="1"/>
  <c r="D28" i="1"/>
  <c r="D27" i="1"/>
  <c r="D26" i="1"/>
  <c r="D25" i="1"/>
  <c r="D24" i="1"/>
  <c r="D20" i="1"/>
  <c r="D19" i="1"/>
  <c r="D18" i="1"/>
  <c r="D17" i="1"/>
  <c r="D13" i="1"/>
  <c r="D12" i="1"/>
  <c r="D11" i="1"/>
  <c r="D10" i="1"/>
  <c r="D9" i="1"/>
  <c r="D8" i="1"/>
  <c r="D7" i="1"/>
  <c r="D114" i="6" l="1"/>
  <c r="D35" i="5"/>
  <c r="D88" i="7"/>
  <c r="D100" i="7"/>
  <c r="D81" i="7"/>
  <c r="D135" i="7"/>
  <c r="D102" i="3"/>
  <c r="D14" i="3"/>
  <c r="D35" i="10"/>
  <c r="D135" i="6"/>
  <c r="D33" i="3"/>
  <c r="D21" i="4"/>
  <c r="D100" i="4"/>
  <c r="D33" i="4"/>
  <c r="D81" i="4"/>
  <c r="D14" i="4"/>
  <c r="D48" i="7"/>
  <c r="D67" i="7"/>
  <c r="D69" i="7" s="1"/>
  <c r="D33" i="7"/>
  <c r="D21" i="7"/>
  <c r="D14" i="7"/>
  <c r="D33" i="1"/>
  <c r="D21" i="1"/>
  <c r="D14" i="1"/>
  <c r="D102" i="7" l="1"/>
  <c r="D35" i="3"/>
  <c r="D35" i="4"/>
  <c r="D102" i="4"/>
  <c r="D35" i="7"/>
  <c r="D35" i="1"/>
</calcChain>
</file>

<file path=xl/sharedStrings.xml><?xml version="1.0" encoding="utf-8"?>
<sst xmlns="http://schemas.openxmlformats.org/spreadsheetml/2006/main" count="2189" uniqueCount="108">
  <si>
    <t>Components</t>
  </si>
  <si>
    <t>PC1</t>
  </si>
  <si>
    <t>PC2</t>
  </si>
  <si>
    <t>PC3</t>
  </si>
  <si>
    <t>PC4</t>
  </si>
  <si>
    <t>PC5</t>
  </si>
  <si>
    <t>PC6</t>
  </si>
  <si>
    <t>PC7</t>
  </si>
  <si>
    <t>Air/Dust</t>
  </si>
  <si>
    <t>Air/Chem</t>
  </si>
  <si>
    <t>Noise</t>
  </si>
  <si>
    <t>Landscape</t>
  </si>
  <si>
    <t>Surface Water</t>
  </si>
  <si>
    <t>Groundwater</t>
  </si>
  <si>
    <t>Soil</t>
  </si>
  <si>
    <t>ES</t>
  </si>
  <si>
    <t>A1</t>
  </si>
  <si>
    <t>A2</t>
  </si>
  <si>
    <t>B1</t>
  </si>
  <si>
    <t>B2</t>
  </si>
  <si>
    <t>B3</t>
  </si>
  <si>
    <t>Broken Hill  WMA Assessment</t>
  </si>
  <si>
    <t>BE1</t>
  </si>
  <si>
    <t>BE2</t>
  </si>
  <si>
    <t>BE3</t>
  </si>
  <si>
    <t>BE4</t>
  </si>
  <si>
    <t>Vegetation</t>
  </si>
  <si>
    <t>In situ Biodiversity</t>
  </si>
  <si>
    <t>Offset Biodiversity</t>
  </si>
  <si>
    <t>Public Health</t>
  </si>
  <si>
    <t>SC1</t>
  </si>
  <si>
    <t>SC2</t>
  </si>
  <si>
    <t>SC3</t>
  </si>
  <si>
    <t>SC4</t>
  </si>
  <si>
    <t>SC5</t>
  </si>
  <si>
    <t>EO1</t>
  </si>
  <si>
    <t>EO2</t>
  </si>
  <si>
    <t>Land Use</t>
  </si>
  <si>
    <t>Housing</t>
  </si>
  <si>
    <t>Congestion</t>
  </si>
  <si>
    <t>Interests &amp; Lifestyle</t>
  </si>
  <si>
    <t>Indigenous Heritage</t>
  </si>
  <si>
    <t>Revenue</t>
  </si>
  <si>
    <t>Employment</t>
  </si>
  <si>
    <t>EO3</t>
  </si>
  <si>
    <t>EO4</t>
  </si>
  <si>
    <t>Econ. Activity</t>
  </si>
  <si>
    <t>Population</t>
  </si>
  <si>
    <t>Total Mine Site Impact ES</t>
  </si>
  <si>
    <t>Sum ES (PC)</t>
  </si>
  <si>
    <t>Sum ES (BE)</t>
  </si>
  <si>
    <t>Sum ES (SCEO)</t>
  </si>
  <si>
    <t>ES 500m north</t>
  </si>
  <si>
    <t>ES 500m east</t>
  </si>
  <si>
    <t>ES 500m south</t>
  </si>
  <si>
    <t>ES 500m west</t>
  </si>
  <si>
    <t>ES 1km south</t>
  </si>
  <si>
    <t>ES 1km east</t>
  </si>
  <si>
    <t>ES 1km north</t>
  </si>
  <si>
    <t>ES 1.5km east</t>
  </si>
  <si>
    <t>ES 2km east</t>
  </si>
  <si>
    <t>ES 4km west</t>
  </si>
  <si>
    <t>ES 4km south</t>
  </si>
  <si>
    <t>ES 4km north</t>
  </si>
  <si>
    <t>ES 4km east</t>
  </si>
  <si>
    <t>Minesite + 5km north - Rural</t>
  </si>
  <si>
    <t>Minesite + 4km east - Rural</t>
  </si>
  <si>
    <t>Minesite + 4km north - Rural</t>
  </si>
  <si>
    <t>Minesite + 4km south - Rural</t>
  </si>
  <si>
    <t>Minesite + 4km west - Cemetary</t>
  </si>
  <si>
    <t>Minesite + 2km north - Residential</t>
  </si>
  <si>
    <t>Minesite + 2km east - Minesite</t>
  </si>
  <si>
    <t>Minesite + 2km south - Residential</t>
  </si>
  <si>
    <t>Minesite + 2km west - Residential</t>
  </si>
  <si>
    <t>Minesite + 1.5km north -Residential</t>
  </si>
  <si>
    <t>Minesite + 1.5km east - Minesite</t>
  </si>
  <si>
    <t>Minesite + 1.5km south - Residential</t>
  </si>
  <si>
    <t xml:space="preserve">Minesite + 1.5km west - Residential </t>
  </si>
  <si>
    <t>Minesite + 1km north - Public Park</t>
  </si>
  <si>
    <t>Minesite + 1km east - Minesite</t>
  </si>
  <si>
    <t>Minesite + 1km south - Residential</t>
  </si>
  <si>
    <t>Minesite + 1km west - Residential</t>
  </si>
  <si>
    <t>Minesite + 500m east - Minesite</t>
  </si>
  <si>
    <t>Minesite + 500m south - Minesite</t>
  </si>
  <si>
    <t>Minesite - Miners Memorial, 0 km - Minesite</t>
  </si>
  <si>
    <t>Minesite + 3km north - Rural</t>
  </si>
  <si>
    <t>Minesite + 3km south - Rural</t>
  </si>
  <si>
    <t>Minesite + 3km east - Rural</t>
  </si>
  <si>
    <t>Minesite + 3km west - Public Park - Caravans</t>
  </si>
  <si>
    <t>Location - distance - Landuse (Minesite/Residential/Public park/Cemetary/Airport/Rural)</t>
  </si>
  <si>
    <t>Minesite  + 200m west - Minesite</t>
  </si>
  <si>
    <t>Minesite  + 200m south - Minesite</t>
  </si>
  <si>
    <t>Minesite  + 200m east - Minesite</t>
  </si>
  <si>
    <t>Minesite  + 200m north - Minesite</t>
  </si>
  <si>
    <t>Minesite + 500m north - CBD</t>
  </si>
  <si>
    <t>Minesite + 500m west - CBD</t>
  </si>
  <si>
    <t>ES 5km south</t>
  </si>
  <si>
    <t>Minesite + 5km west - Rural</t>
  </si>
  <si>
    <t>ES 5km west</t>
  </si>
  <si>
    <t>ES 5km east</t>
  </si>
  <si>
    <t>Minesite + 5km east - Rural</t>
  </si>
  <si>
    <t>ES 5km north</t>
  </si>
  <si>
    <t>ES 3km north</t>
  </si>
  <si>
    <t>ES 3km south</t>
  </si>
  <si>
    <t>ES 3km west</t>
  </si>
  <si>
    <t>ES 3km east</t>
  </si>
  <si>
    <t>Minesite + 5km south - Airport</t>
  </si>
  <si>
    <t>ES 1km 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</si>
</sst>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5" borderId="0" xfId="0" applyFill="1"/>
    <xf numFmtId="0" fontId="0" fillId="6" borderId="0" xfId="0" applyFill="1"/>
    <xf numFmtId="0" fontId="1" fillId="5" borderId="0" xfId="0" applyFont="1" applyFill="1"/>
    <xf numFmtId="0" fontId="1" fillId="4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5BB2-357C-4ED4-B681-03B43219E6A1}">
  <sheetPr>
    <pageSetUpPr fitToPage="1"/>
  </sheetPr>
  <dimension ref="A1:I35"/>
  <sheetViews>
    <sheetView topLeftCell="A16" workbookViewId="0">
      <selection activeCell="E31" sqref="E31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84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19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ref="D20" si="2">(E20*F20)*(G20+H20+I20)</f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3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3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3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3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3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3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3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3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3:4" x14ac:dyDescent="0.25">
      <c r="C33" s="3" t="s">
        <v>51</v>
      </c>
      <c r="D33" s="10">
        <f>(D24+D25+D26+D27+D28+D29+D30+D31+D32)</f>
        <v>192</v>
      </c>
    </row>
    <row r="35" spans="3:4" x14ac:dyDescent="0.25">
      <c r="C35" s="3" t="s">
        <v>48</v>
      </c>
      <c r="D35" s="10">
        <f>(D14+D21+D33)</f>
        <v>-355</v>
      </c>
    </row>
  </sheetData>
  <pageMargins left="0.7" right="0.7" top="0.75" bottom="0.75" header="0.3" footer="0.3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7799-CB8B-42C2-AD95-91D4B78F7A84}">
  <dimension ref="A1:I137"/>
  <sheetViews>
    <sheetView topLeftCell="A106" workbookViewId="0">
      <selection activeCell="D2" sqref="D2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93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192</v>
      </c>
    </row>
    <row r="35" spans="2:9" x14ac:dyDescent="0.25">
      <c r="C35" s="3" t="s">
        <v>48</v>
      </c>
      <c r="D35" s="10">
        <f>(D14+D21+D33)</f>
        <v>-355</v>
      </c>
    </row>
    <row r="38" spans="2:9" x14ac:dyDescent="0.25">
      <c r="B38" s="4" t="s">
        <v>92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48</v>
      </c>
      <c r="D69" s="10">
        <f>(D48+D55+D67)</f>
        <v>-355</v>
      </c>
    </row>
    <row r="72" spans="2:9" x14ac:dyDescent="0.25">
      <c r="B72" s="4" t="s">
        <v>91</v>
      </c>
    </row>
    <row r="74" spans="2:9" x14ac:dyDescent="0.25">
      <c r="B74" s="3" t="s">
        <v>0</v>
      </c>
      <c r="C74" s="1"/>
      <c r="D74" s="7" t="s">
        <v>15</v>
      </c>
      <c r="E74" s="8" t="s">
        <v>16</v>
      </c>
      <c r="F74" s="8" t="s">
        <v>17</v>
      </c>
      <c r="G74" s="9" t="s">
        <v>18</v>
      </c>
      <c r="H74" s="9" t="s">
        <v>19</v>
      </c>
      <c r="I74" s="9" t="s">
        <v>20</v>
      </c>
    </row>
    <row r="75" spans="2:9" x14ac:dyDescent="0.25">
      <c r="B75" s="3" t="s">
        <v>1</v>
      </c>
      <c r="C75" s="1" t="s">
        <v>8</v>
      </c>
      <c r="D75" s="10">
        <f>(E75*F75)*(G75+H75+I75)</f>
        <v>-81</v>
      </c>
      <c r="E75" s="11">
        <v>3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2</v>
      </c>
      <c r="C76" s="1" t="s">
        <v>9</v>
      </c>
      <c r="D76" s="10">
        <f t="shared" ref="D76:D81" si="6">(E76*F76)*(G76+H76+I76)</f>
        <v>-108</v>
      </c>
      <c r="E76" s="11">
        <v>4</v>
      </c>
      <c r="F76" s="11">
        <v>-3</v>
      </c>
      <c r="G76" s="12">
        <v>3</v>
      </c>
      <c r="H76" s="12">
        <v>3</v>
      </c>
      <c r="I76" s="12">
        <v>3</v>
      </c>
    </row>
    <row r="77" spans="2:9" x14ac:dyDescent="0.25">
      <c r="B77" s="3" t="s">
        <v>3</v>
      </c>
      <c r="C77" s="1" t="s">
        <v>10</v>
      </c>
      <c r="D77" s="10">
        <f t="shared" si="6"/>
        <v>-24</v>
      </c>
      <c r="E77" s="11">
        <v>2</v>
      </c>
      <c r="F77" s="11">
        <v>-2</v>
      </c>
      <c r="G77" s="12">
        <v>2</v>
      </c>
      <c r="H77" s="12">
        <v>2</v>
      </c>
      <c r="I77" s="12">
        <v>2</v>
      </c>
    </row>
    <row r="78" spans="2:9" x14ac:dyDescent="0.25">
      <c r="B78" s="3" t="s">
        <v>4</v>
      </c>
      <c r="C78" s="1" t="s">
        <v>11</v>
      </c>
      <c r="D78" s="10">
        <f t="shared" si="6"/>
        <v>-81</v>
      </c>
      <c r="E78" s="11">
        <v>3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5</v>
      </c>
      <c r="C79" s="1" t="s">
        <v>12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6</v>
      </c>
      <c r="C80" s="1" t="s">
        <v>13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3" t="s">
        <v>7</v>
      </c>
      <c r="C81" s="1" t="s">
        <v>14</v>
      </c>
      <c r="D81" s="10">
        <f t="shared" si="6"/>
        <v>-27</v>
      </c>
      <c r="E81" s="11">
        <v>1</v>
      </c>
      <c r="F81" s="11">
        <v>-3</v>
      </c>
      <c r="G81" s="12">
        <v>3</v>
      </c>
      <c r="H81" s="12">
        <v>3</v>
      </c>
      <c r="I81" s="12">
        <v>3</v>
      </c>
    </row>
    <row r="82" spans="2:9" x14ac:dyDescent="0.25">
      <c r="B82" s="1"/>
      <c r="C82" s="3" t="s">
        <v>49</v>
      </c>
      <c r="D82" s="10">
        <f>(D75+D76+D77+D78+D79+D80+D81)</f>
        <v>-375</v>
      </c>
    </row>
    <row r="84" spans="2:9" x14ac:dyDescent="0.25">
      <c r="B84" s="3" t="s">
        <v>0</v>
      </c>
      <c r="C84" s="2"/>
      <c r="D84" s="7" t="s">
        <v>15</v>
      </c>
      <c r="E84" s="8" t="s">
        <v>16</v>
      </c>
      <c r="F84" s="8" t="s">
        <v>17</v>
      </c>
      <c r="G84" s="9" t="s">
        <v>18</v>
      </c>
      <c r="H84" s="9" t="s">
        <v>19</v>
      </c>
      <c r="I84" s="9" t="s">
        <v>20</v>
      </c>
    </row>
    <row r="85" spans="2:9" x14ac:dyDescent="0.25">
      <c r="B85" s="3" t="s">
        <v>22</v>
      </c>
      <c r="C85" s="1" t="s">
        <v>26</v>
      </c>
      <c r="D85" s="10">
        <f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23</v>
      </c>
      <c r="C86" s="1" t="s">
        <v>27</v>
      </c>
      <c r="D86" s="10">
        <f t="shared" ref="D86:D88" si="7">(E86*F86)*(G86+H86+I86)</f>
        <v>-42</v>
      </c>
      <c r="E86" s="11">
        <v>2</v>
      </c>
      <c r="F86" s="11">
        <v>-3</v>
      </c>
      <c r="G86" s="12">
        <v>3</v>
      </c>
      <c r="H86" s="12">
        <v>2</v>
      </c>
      <c r="I86" s="12">
        <v>2</v>
      </c>
    </row>
    <row r="87" spans="2:9" x14ac:dyDescent="0.25">
      <c r="B87" s="3" t="s">
        <v>24</v>
      </c>
      <c r="C87" s="1" t="s">
        <v>28</v>
      </c>
      <c r="D87" s="10">
        <f t="shared" si="7"/>
        <v>20</v>
      </c>
      <c r="E87" s="11">
        <v>2</v>
      </c>
      <c r="F87" s="11">
        <v>2</v>
      </c>
      <c r="G87" s="12">
        <v>2</v>
      </c>
      <c r="H87" s="12">
        <v>2</v>
      </c>
      <c r="I87" s="12">
        <v>1</v>
      </c>
    </row>
    <row r="88" spans="2:9" x14ac:dyDescent="0.25">
      <c r="B88" s="3" t="s">
        <v>25</v>
      </c>
      <c r="C88" s="1" t="s">
        <v>29</v>
      </c>
      <c r="D88" s="10">
        <f t="shared" si="7"/>
        <v>-108</v>
      </c>
      <c r="E88" s="11">
        <v>4</v>
      </c>
      <c r="F88" s="11">
        <v>-3</v>
      </c>
      <c r="G88" s="12">
        <v>3</v>
      </c>
      <c r="H88" s="12">
        <v>3</v>
      </c>
      <c r="I88" s="12">
        <v>3</v>
      </c>
    </row>
    <row r="89" spans="2:9" x14ac:dyDescent="0.25">
      <c r="C89" s="3" t="s">
        <v>50</v>
      </c>
      <c r="D89" s="10">
        <f>(D85+D86+D87+D88)</f>
        <v>-172</v>
      </c>
    </row>
    <row r="91" spans="2:9" x14ac:dyDescent="0.25">
      <c r="B91" s="3" t="s">
        <v>0</v>
      </c>
      <c r="C91" s="1"/>
      <c r="D91" s="7" t="s">
        <v>15</v>
      </c>
      <c r="E91" s="8" t="s">
        <v>16</v>
      </c>
      <c r="F91" s="8" t="s">
        <v>17</v>
      </c>
      <c r="G91" s="9" t="s">
        <v>18</v>
      </c>
      <c r="H91" s="9" t="s">
        <v>19</v>
      </c>
      <c r="I91" s="9" t="s">
        <v>20</v>
      </c>
    </row>
    <row r="92" spans="2:9" x14ac:dyDescent="0.25">
      <c r="B92" s="3" t="s">
        <v>30</v>
      </c>
      <c r="C92" s="1" t="s">
        <v>37</v>
      </c>
      <c r="D92" s="10">
        <f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31</v>
      </c>
      <c r="C93" s="1" t="s">
        <v>38</v>
      </c>
      <c r="D93" s="10">
        <f t="shared" ref="D93:D100" si="8">(E93*F93)*(G93+H93+I93)</f>
        <v>-42</v>
      </c>
      <c r="E93" s="11">
        <v>2</v>
      </c>
      <c r="F93" s="11">
        <v>-3</v>
      </c>
      <c r="G93" s="12">
        <v>3</v>
      </c>
      <c r="H93" s="12">
        <v>2</v>
      </c>
      <c r="I93" s="12">
        <v>2</v>
      </c>
    </row>
    <row r="94" spans="2:9" x14ac:dyDescent="0.25">
      <c r="B94" s="3" t="s">
        <v>32</v>
      </c>
      <c r="C94" s="1" t="s">
        <v>39</v>
      </c>
      <c r="D94" s="10">
        <f t="shared" si="8"/>
        <v>-36</v>
      </c>
      <c r="E94" s="11">
        <v>2</v>
      </c>
      <c r="F94" s="11">
        <v>-3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33</v>
      </c>
      <c r="C95" s="1" t="s">
        <v>40</v>
      </c>
      <c r="D95" s="10">
        <f t="shared" si="8"/>
        <v>54</v>
      </c>
      <c r="E95" s="11">
        <v>3</v>
      </c>
      <c r="F95" s="11">
        <v>3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34</v>
      </c>
      <c r="C96" s="1" t="s">
        <v>41</v>
      </c>
      <c r="D96" s="10">
        <f t="shared" si="8"/>
        <v>-12</v>
      </c>
      <c r="E96" s="11">
        <v>2</v>
      </c>
      <c r="F96" s="11">
        <v>-1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35</v>
      </c>
      <c r="C97" s="1" t="s">
        <v>42</v>
      </c>
      <c r="D97" s="10">
        <f t="shared" si="8"/>
        <v>72</v>
      </c>
      <c r="E97" s="11">
        <v>4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36</v>
      </c>
      <c r="C98" s="1" t="s">
        <v>43</v>
      </c>
      <c r="D98" s="10">
        <f t="shared" si="8"/>
        <v>54</v>
      </c>
      <c r="E98" s="11">
        <v>3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44</v>
      </c>
      <c r="C99" s="1" t="s">
        <v>46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B100" s="3" t="s">
        <v>45</v>
      </c>
      <c r="C100" s="1" t="s">
        <v>47</v>
      </c>
      <c r="D100" s="10">
        <f t="shared" si="8"/>
        <v>72</v>
      </c>
      <c r="E100" s="11">
        <v>4</v>
      </c>
      <c r="F100" s="11">
        <v>3</v>
      </c>
      <c r="G100" s="12">
        <v>2</v>
      </c>
      <c r="H100" s="12">
        <v>2</v>
      </c>
      <c r="I100" s="12">
        <v>2</v>
      </c>
    </row>
    <row r="101" spans="2:9" x14ac:dyDescent="0.25">
      <c r="C101" s="3" t="s">
        <v>51</v>
      </c>
      <c r="D101" s="10">
        <f>(D92+D93+D94+D95+D96+D97+D98+D99+D100)</f>
        <v>192</v>
      </c>
    </row>
    <row r="103" spans="2:9" x14ac:dyDescent="0.25">
      <c r="C103" s="3" t="s">
        <v>48</v>
      </c>
      <c r="D103" s="10">
        <f>(D82+D89+D101)</f>
        <v>-355</v>
      </c>
    </row>
    <row r="106" spans="2:9" x14ac:dyDescent="0.25">
      <c r="B106" s="4" t="s">
        <v>90</v>
      </c>
    </row>
    <row r="108" spans="2:9" x14ac:dyDescent="0.25">
      <c r="B108" s="3" t="s">
        <v>0</v>
      </c>
      <c r="C108" s="1"/>
      <c r="D108" s="7" t="s">
        <v>15</v>
      </c>
      <c r="E108" s="8" t="s">
        <v>16</v>
      </c>
      <c r="F108" s="8" t="s">
        <v>17</v>
      </c>
      <c r="G108" s="9" t="s">
        <v>18</v>
      </c>
      <c r="H108" s="9" t="s">
        <v>19</v>
      </c>
      <c r="I108" s="9" t="s">
        <v>20</v>
      </c>
    </row>
    <row r="109" spans="2:9" x14ac:dyDescent="0.25">
      <c r="B109" s="3" t="s">
        <v>1</v>
      </c>
      <c r="C109" s="1" t="s">
        <v>8</v>
      </c>
      <c r="D109" s="10">
        <f>(E109*F109)*(G109+H109+I109)</f>
        <v>-81</v>
      </c>
      <c r="E109" s="11">
        <v>3</v>
      </c>
      <c r="F109" s="11">
        <v>-3</v>
      </c>
      <c r="G109" s="12">
        <v>3</v>
      </c>
      <c r="H109" s="12">
        <v>3</v>
      </c>
      <c r="I109" s="12">
        <v>3</v>
      </c>
    </row>
    <row r="110" spans="2:9" x14ac:dyDescent="0.25">
      <c r="B110" s="3" t="s">
        <v>2</v>
      </c>
      <c r="C110" s="1" t="s">
        <v>9</v>
      </c>
      <c r="D110" s="10">
        <f t="shared" ref="D110:D115" si="9">(E110*F110)*(G110+H110+I110)</f>
        <v>-108</v>
      </c>
      <c r="E110" s="11">
        <v>4</v>
      </c>
      <c r="F110" s="11">
        <v>-3</v>
      </c>
      <c r="G110" s="12">
        <v>3</v>
      </c>
      <c r="H110" s="12">
        <v>3</v>
      </c>
      <c r="I110" s="12">
        <v>3</v>
      </c>
    </row>
    <row r="111" spans="2:9" x14ac:dyDescent="0.25">
      <c r="B111" s="3" t="s">
        <v>3</v>
      </c>
      <c r="C111" s="1" t="s">
        <v>10</v>
      </c>
      <c r="D111" s="10">
        <f t="shared" si="9"/>
        <v>-24</v>
      </c>
      <c r="E111" s="11">
        <v>2</v>
      </c>
      <c r="F111" s="11">
        <v>-2</v>
      </c>
      <c r="G111" s="12">
        <v>2</v>
      </c>
      <c r="H111" s="12">
        <v>2</v>
      </c>
      <c r="I111" s="12">
        <v>2</v>
      </c>
    </row>
    <row r="112" spans="2:9" x14ac:dyDescent="0.25">
      <c r="B112" s="3" t="s">
        <v>4</v>
      </c>
      <c r="C112" s="1" t="s">
        <v>11</v>
      </c>
      <c r="D112" s="10">
        <f t="shared" si="9"/>
        <v>-81</v>
      </c>
      <c r="E112" s="11">
        <v>3</v>
      </c>
      <c r="F112" s="11">
        <v>-3</v>
      </c>
      <c r="G112" s="12">
        <v>3</v>
      </c>
      <c r="H112" s="12">
        <v>3</v>
      </c>
      <c r="I112" s="12">
        <v>3</v>
      </c>
    </row>
    <row r="113" spans="2:9" x14ac:dyDescent="0.25">
      <c r="B113" s="3" t="s">
        <v>5</v>
      </c>
      <c r="C113" s="1" t="s">
        <v>12</v>
      </c>
      <c r="D113" s="10">
        <f t="shared" si="9"/>
        <v>-27</v>
      </c>
      <c r="E113" s="11">
        <v>1</v>
      </c>
      <c r="F113" s="11">
        <v>-3</v>
      </c>
      <c r="G113" s="12">
        <v>3</v>
      </c>
      <c r="H113" s="12">
        <v>3</v>
      </c>
      <c r="I113" s="12">
        <v>3</v>
      </c>
    </row>
    <row r="114" spans="2:9" x14ac:dyDescent="0.25">
      <c r="B114" s="3" t="s">
        <v>6</v>
      </c>
      <c r="C114" s="1" t="s">
        <v>13</v>
      </c>
      <c r="D114" s="10">
        <f t="shared" si="9"/>
        <v>-27</v>
      </c>
      <c r="E114" s="11">
        <v>1</v>
      </c>
      <c r="F114" s="11">
        <v>-3</v>
      </c>
      <c r="G114" s="12">
        <v>3</v>
      </c>
      <c r="H114" s="12">
        <v>3</v>
      </c>
      <c r="I114" s="12">
        <v>3</v>
      </c>
    </row>
    <row r="115" spans="2:9" x14ac:dyDescent="0.25">
      <c r="B115" s="3" t="s">
        <v>7</v>
      </c>
      <c r="C115" s="1" t="s">
        <v>14</v>
      </c>
      <c r="D115" s="10">
        <f t="shared" si="9"/>
        <v>-27</v>
      </c>
      <c r="E115" s="11">
        <v>1</v>
      </c>
      <c r="F115" s="11">
        <v>-3</v>
      </c>
      <c r="G115" s="12">
        <v>3</v>
      </c>
      <c r="H115" s="12">
        <v>3</v>
      </c>
      <c r="I115" s="12">
        <v>3</v>
      </c>
    </row>
    <row r="116" spans="2:9" x14ac:dyDescent="0.25">
      <c r="B116" s="1"/>
      <c r="C116" s="3" t="s">
        <v>49</v>
      </c>
      <c r="D116" s="10">
        <f>(D109+D110+D111+D112+D113+D114+D115)</f>
        <v>-375</v>
      </c>
    </row>
    <row r="118" spans="2:9" x14ac:dyDescent="0.25">
      <c r="B118" s="3" t="s">
        <v>0</v>
      </c>
      <c r="C118" s="2"/>
      <c r="D118" s="7" t="s">
        <v>15</v>
      </c>
      <c r="E118" s="8" t="s">
        <v>16</v>
      </c>
      <c r="F118" s="8" t="s">
        <v>17</v>
      </c>
      <c r="G118" s="9" t="s">
        <v>18</v>
      </c>
      <c r="H118" s="9" t="s">
        <v>19</v>
      </c>
      <c r="I118" s="9" t="s">
        <v>20</v>
      </c>
    </row>
    <row r="119" spans="2:9" x14ac:dyDescent="0.25">
      <c r="B119" s="3" t="s">
        <v>22</v>
      </c>
      <c r="C119" s="1" t="s">
        <v>26</v>
      </c>
      <c r="D119" s="10">
        <f>(E119*F119)*(G119+H119+I119)</f>
        <v>-42</v>
      </c>
      <c r="E119" s="11">
        <v>2</v>
      </c>
      <c r="F119" s="11">
        <v>-3</v>
      </c>
      <c r="G119" s="12">
        <v>3</v>
      </c>
      <c r="H119" s="12">
        <v>2</v>
      </c>
      <c r="I119" s="12">
        <v>2</v>
      </c>
    </row>
    <row r="120" spans="2:9" x14ac:dyDescent="0.25">
      <c r="B120" s="3" t="s">
        <v>23</v>
      </c>
      <c r="C120" s="1" t="s">
        <v>27</v>
      </c>
      <c r="D120" s="10">
        <f t="shared" ref="D120:D122" si="10">(E120*F120)*(G120+H120+I120)</f>
        <v>-42</v>
      </c>
      <c r="E120" s="11">
        <v>2</v>
      </c>
      <c r="F120" s="11">
        <v>-3</v>
      </c>
      <c r="G120" s="12">
        <v>3</v>
      </c>
      <c r="H120" s="12">
        <v>2</v>
      </c>
      <c r="I120" s="12">
        <v>2</v>
      </c>
    </row>
    <row r="121" spans="2:9" x14ac:dyDescent="0.25">
      <c r="B121" s="3" t="s">
        <v>24</v>
      </c>
      <c r="C121" s="1" t="s">
        <v>28</v>
      </c>
      <c r="D121" s="10">
        <f t="shared" si="10"/>
        <v>20</v>
      </c>
      <c r="E121" s="11">
        <v>2</v>
      </c>
      <c r="F121" s="11">
        <v>2</v>
      </c>
      <c r="G121" s="12">
        <v>2</v>
      </c>
      <c r="H121" s="12">
        <v>2</v>
      </c>
      <c r="I121" s="12">
        <v>1</v>
      </c>
    </row>
    <row r="122" spans="2:9" x14ac:dyDescent="0.25">
      <c r="B122" s="3" t="s">
        <v>25</v>
      </c>
      <c r="C122" s="1" t="s">
        <v>29</v>
      </c>
      <c r="D122" s="10">
        <f t="shared" si="10"/>
        <v>-108</v>
      </c>
      <c r="E122" s="11">
        <v>4</v>
      </c>
      <c r="F122" s="11">
        <v>-3</v>
      </c>
      <c r="G122" s="12">
        <v>3</v>
      </c>
      <c r="H122" s="12">
        <v>3</v>
      </c>
      <c r="I122" s="12">
        <v>3</v>
      </c>
    </row>
    <row r="123" spans="2:9" x14ac:dyDescent="0.25">
      <c r="C123" s="3" t="s">
        <v>50</v>
      </c>
      <c r="D123" s="10">
        <f>(D119+D120+D121+D122)</f>
        <v>-172</v>
      </c>
    </row>
    <row r="125" spans="2:9" x14ac:dyDescent="0.25">
      <c r="B125" s="3" t="s">
        <v>0</v>
      </c>
      <c r="C125" s="1"/>
      <c r="D125" s="7" t="s">
        <v>15</v>
      </c>
      <c r="E125" s="8" t="s">
        <v>16</v>
      </c>
      <c r="F125" s="8" t="s">
        <v>17</v>
      </c>
      <c r="G125" s="9" t="s">
        <v>18</v>
      </c>
      <c r="H125" s="9" t="s">
        <v>19</v>
      </c>
      <c r="I125" s="9" t="s">
        <v>20</v>
      </c>
    </row>
    <row r="126" spans="2:9" x14ac:dyDescent="0.25">
      <c r="B126" s="3" t="s">
        <v>30</v>
      </c>
      <c r="C126" s="1" t="s">
        <v>37</v>
      </c>
      <c r="D126" s="10">
        <f>(E126*F126)*(G126+H126+I126)</f>
        <v>-42</v>
      </c>
      <c r="E126" s="11">
        <v>2</v>
      </c>
      <c r="F126" s="11">
        <v>-3</v>
      </c>
      <c r="G126" s="12">
        <v>3</v>
      </c>
      <c r="H126" s="12">
        <v>2</v>
      </c>
      <c r="I126" s="12">
        <v>2</v>
      </c>
    </row>
    <row r="127" spans="2:9" x14ac:dyDescent="0.25">
      <c r="B127" s="3" t="s">
        <v>31</v>
      </c>
      <c r="C127" s="1" t="s">
        <v>38</v>
      </c>
      <c r="D127" s="10">
        <f t="shared" ref="D127:D134" si="11">(E127*F127)*(G127+H127+I127)</f>
        <v>-42</v>
      </c>
      <c r="E127" s="11">
        <v>2</v>
      </c>
      <c r="F127" s="11">
        <v>-3</v>
      </c>
      <c r="G127" s="12">
        <v>3</v>
      </c>
      <c r="H127" s="12">
        <v>2</v>
      </c>
      <c r="I127" s="12">
        <v>2</v>
      </c>
    </row>
    <row r="128" spans="2:9" x14ac:dyDescent="0.25">
      <c r="B128" s="3" t="s">
        <v>32</v>
      </c>
      <c r="C128" s="1" t="s">
        <v>39</v>
      </c>
      <c r="D128" s="10">
        <f t="shared" si="11"/>
        <v>-36</v>
      </c>
      <c r="E128" s="11">
        <v>2</v>
      </c>
      <c r="F128" s="11">
        <v>-3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33</v>
      </c>
      <c r="C129" s="1" t="s">
        <v>40</v>
      </c>
      <c r="D129" s="10">
        <f t="shared" si="11"/>
        <v>54</v>
      </c>
      <c r="E129" s="11">
        <v>3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34</v>
      </c>
      <c r="C130" s="1" t="s">
        <v>41</v>
      </c>
      <c r="D130" s="10">
        <f t="shared" si="11"/>
        <v>-12</v>
      </c>
      <c r="E130" s="11">
        <v>2</v>
      </c>
      <c r="F130" s="11">
        <v>-1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35</v>
      </c>
      <c r="C131" s="1" t="s">
        <v>42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36</v>
      </c>
      <c r="C132" s="1" t="s">
        <v>43</v>
      </c>
      <c r="D132" s="10">
        <f t="shared" si="11"/>
        <v>54</v>
      </c>
      <c r="E132" s="11">
        <v>3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B133" s="3" t="s">
        <v>44</v>
      </c>
      <c r="C133" s="1" t="s">
        <v>46</v>
      </c>
      <c r="D133" s="10">
        <f t="shared" si="11"/>
        <v>72</v>
      </c>
      <c r="E133" s="11">
        <v>4</v>
      </c>
      <c r="F133" s="11">
        <v>3</v>
      </c>
      <c r="G133" s="12">
        <v>2</v>
      </c>
      <c r="H133" s="12">
        <v>2</v>
      </c>
      <c r="I133" s="12">
        <v>2</v>
      </c>
    </row>
    <row r="134" spans="2:9" x14ac:dyDescent="0.25">
      <c r="B134" s="3" t="s">
        <v>45</v>
      </c>
      <c r="C134" s="1" t="s">
        <v>47</v>
      </c>
      <c r="D134" s="10">
        <f t="shared" si="11"/>
        <v>72</v>
      </c>
      <c r="E134" s="11">
        <v>4</v>
      </c>
      <c r="F134" s="11">
        <v>3</v>
      </c>
      <c r="G134" s="12">
        <v>2</v>
      </c>
      <c r="H134" s="12">
        <v>2</v>
      </c>
      <c r="I134" s="12">
        <v>2</v>
      </c>
    </row>
    <row r="135" spans="2:9" x14ac:dyDescent="0.25">
      <c r="C135" s="3" t="s">
        <v>51</v>
      </c>
      <c r="D135" s="10">
        <f>(D126+D127+D128+D129+D130+D131+D132+D133+D134)</f>
        <v>192</v>
      </c>
    </row>
    <row r="137" spans="2:9" x14ac:dyDescent="0.25">
      <c r="C137" s="3" t="s">
        <v>48</v>
      </c>
      <c r="D137" s="10">
        <f>(D116+D123+D135)</f>
        <v>-355</v>
      </c>
    </row>
  </sheetData>
  <pageMargins left="0.7" right="0.7" top="0.75" bottom="0.75" header="0.3" footer="0.3"/>
  <pageSetup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0C59-9E3F-407A-A80E-C4E9C3525409}">
  <dimension ref="A1:I135"/>
  <sheetViews>
    <sheetView workbookViewId="0">
      <selection activeCell="F69" sqref="F69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94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-42</v>
      </c>
      <c r="E7" s="11">
        <v>3</v>
      </c>
      <c r="F7" s="11">
        <v>-2</v>
      </c>
      <c r="G7" s="12">
        <v>2</v>
      </c>
      <c r="H7" s="12">
        <v>2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-56</v>
      </c>
      <c r="E8" s="11">
        <v>4</v>
      </c>
      <c r="F8" s="11">
        <v>-2</v>
      </c>
      <c r="G8" s="12">
        <v>2</v>
      </c>
      <c r="H8" s="12">
        <v>2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-7</v>
      </c>
      <c r="E9" s="11">
        <v>1</v>
      </c>
      <c r="F9" s="11">
        <v>-1</v>
      </c>
      <c r="G9" s="12">
        <v>2</v>
      </c>
      <c r="H9" s="12">
        <v>3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-16</v>
      </c>
      <c r="E10" s="11">
        <v>1</v>
      </c>
      <c r="F10" s="11">
        <v>-2</v>
      </c>
      <c r="G10" s="12">
        <v>2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-16</v>
      </c>
      <c r="E11" s="11">
        <v>1</v>
      </c>
      <c r="F11" s="11">
        <v>-2</v>
      </c>
      <c r="G11" s="12">
        <v>2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-16</v>
      </c>
      <c r="E12" s="11">
        <v>1</v>
      </c>
      <c r="F12" s="11">
        <v>-2</v>
      </c>
      <c r="G12" s="12">
        <v>2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-32</v>
      </c>
      <c r="E13" s="11">
        <v>2</v>
      </c>
      <c r="F13" s="11">
        <v>-2</v>
      </c>
      <c r="G13" s="12">
        <v>2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-185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32</v>
      </c>
      <c r="E24" s="11">
        <v>2</v>
      </c>
      <c r="F24" s="11">
        <v>2</v>
      </c>
      <c r="G24" s="12">
        <v>3</v>
      </c>
      <c r="H24" s="12">
        <v>2</v>
      </c>
      <c r="I24" s="12">
        <v>3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32</v>
      </c>
      <c r="E25" s="11">
        <v>2</v>
      </c>
      <c r="F25" s="11">
        <v>2</v>
      </c>
      <c r="G25" s="12">
        <v>3</v>
      </c>
      <c r="H25" s="12">
        <v>2</v>
      </c>
      <c r="I25" s="12">
        <v>3</v>
      </c>
    </row>
    <row r="26" spans="2:9" x14ac:dyDescent="0.25">
      <c r="B26" s="3" t="s">
        <v>32</v>
      </c>
      <c r="C26" s="1" t="s">
        <v>39</v>
      </c>
      <c r="D26" s="10">
        <f t="shared" si="2"/>
        <v>-24</v>
      </c>
      <c r="E26" s="11">
        <v>2</v>
      </c>
      <c r="F26" s="11">
        <v>-2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-48</v>
      </c>
      <c r="E28" s="11">
        <v>2</v>
      </c>
      <c r="F28" s="11">
        <v>-3</v>
      </c>
      <c r="G28" s="12">
        <v>3</v>
      </c>
      <c r="H28" s="12">
        <v>2</v>
      </c>
      <c r="I28" s="12">
        <v>3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286</v>
      </c>
    </row>
    <row r="35" spans="2:9" x14ac:dyDescent="0.25">
      <c r="C35" s="3" t="s">
        <v>52</v>
      </c>
      <c r="D35" s="10">
        <f>(D14+D21+D33)</f>
        <v>-19</v>
      </c>
    </row>
    <row r="38" spans="2:9" x14ac:dyDescent="0.25">
      <c r="B38" s="4" t="s">
        <v>82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53</v>
      </c>
      <c r="D69" s="10">
        <f>(D48+D55+D67)</f>
        <v>-355</v>
      </c>
    </row>
    <row r="71" spans="2:9" x14ac:dyDescent="0.25">
      <c r="B71" s="4" t="s">
        <v>83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-81</v>
      </c>
      <c r="E74" s="11">
        <v>3</v>
      </c>
      <c r="F74" s="11">
        <v>-3</v>
      </c>
      <c r="G74" s="12">
        <v>3</v>
      </c>
      <c r="H74" s="12">
        <v>3</v>
      </c>
      <c r="I74" s="12">
        <v>3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-108</v>
      </c>
      <c r="E75" s="11">
        <v>4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3</v>
      </c>
      <c r="C76" s="1" t="s">
        <v>10</v>
      </c>
      <c r="D76" s="10">
        <f t="shared" si="6"/>
        <v>-24</v>
      </c>
      <c r="E76" s="11">
        <v>2</v>
      </c>
      <c r="F76" s="11">
        <v>-2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-81</v>
      </c>
      <c r="E77" s="11">
        <v>3</v>
      </c>
      <c r="F77" s="11">
        <v>-3</v>
      </c>
      <c r="G77" s="12">
        <v>3</v>
      </c>
      <c r="H77" s="12">
        <v>3</v>
      </c>
      <c r="I77" s="12">
        <v>3</v>
      </c>
    </row>
    <row r="78" spans="2:9" x14ac:dyDescent="0.25">
      <c r="B78" s="3" t="s">
        <v>5</v>
      </c>
      <c r="C78" s="1" t="s">
        <v>12</v>
      </c>
      <c r="D78" s="10">
        <f t="shared" si="6"/>
        <v>-27</v>
      </c>
      <c r="E78" s="11">
        <v>1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6</v>
      </c>
      <c r="C79" s="1" t="s">
        <v>13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7</v>
      </c>
      <c r="C80" s="1" t="s">
        <v>14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1"/>
      <c r="C81" s="3" t="s">
        <v>49</v>
      </c>
      <c r="D81" s="10">
        <f>(D74+D75+D76+D77+D78+D79+D80)</f>
        <v>-375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-42</v>
      </c>
      <c r="E84" s="11">
        <v>2</v>
      </c>
      <c r="F84" s="11">
        <v>-3</v>
      </c>
      <c r="G84" s="12">
        <v>3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20</v>
      </c>
      <c r="E86" s="11">
        <v>2</v>
      </c>
      <c r="F86" s="11">
        <v>2</v>
      </c>
      <c r="G86" s="12">
        <v>2</v>
      </c>
      <c r="H86" s="12">
        <v>2</v>
      </c>
      <c r="I86" s="12">
        <v>1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-172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-42</v>
      </c>
      <c r="E91" s="11">
        <v>2</v>
      </c>
      <c r="F91" s="11">
        <v>-3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-36</v>
      </c>
      <c r="E93" s="11">
        <v>2</v>
      </c>
      <c r="F93" s="11">
        <v>-3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54</v>
      </c>
      <c r="E94" s="11">
        <v>3</v>
      </c>
      <c r="F94" s="11">
        <v>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-12</v>
      </c>
      <c r="E95" s="11">
        <v>2</v>
      </c>
      <c r="F95" s="11">
        <v>-1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192</v>
      </c>
    </row>
    <row r="102" spans="2:9" x14ac:dyDescent="0.25">
      <c r="C102" s="3" t="s">
        <v>54</v>
      </c>
      <c r="D102" s="10">
        <f>(D81+D88+D100)</f>
        <v>-355</v>
      </c>
    </row>
    <row r="104" spans="2:9" x14ac:dyDescent="0.25">
      <c r="B104" s="4" t="s">
        <v>95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-42</v>
      </c>
      <c r="E107" s="11">
        <v>3</v>
      </c>
      <c r="F107" s="11">
        <v>-2</v>
      </c>
      <c r="G107" s="12">
        <v>2</v>
      </c>
      <c r="H107" s="12">
        <v>2</v>
      </c>
      <c r="I107" s="12">
        <v>3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-56</v>
      </c>
      <c r="E108" s="11">
        <v>4</v>
      </c>
      <c r="F108" s="11">
        <v>-2</v>
      </c>
      <c r="G108" s="12">
        <v>2</v>
      </c>
      <c r="H108" s="12">
        <v>2</v>
      </c>
      <c r="I108" s="12">
        <v>3</v>
      </c>
    </row>
    <row r="109" spans="2:9" x14ac:dyDescent="0.25">
      <c r="B109" s="3" t="s">
        <v>3</v>
      </c>
      <c r="C109" s="1" t="s">
        <v>10</v>
      </c>
      <c r="D109" s="10">
        <f t="shared" si="9"/>
        <v>-7</v>
      </c>
      <c r="E109" s="11">
        <v>1</v>
      </c>
      <c r="F109" s="11">
        <v>-1</v>
      </c>
      <c r="G109" s="12">
        <v>2</v>
      </c>
      <c r="H109" s="12">
        <v>3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-16</v>
      </c>
      <c r="E110" s="11">
        <v>1</v>
      </c>
      <c r="F110" s="11">
        <v>-2</v>
      </c>
      <c r="G110" s="12">
        <v>2</v>
      </c>
      <c r="H110" s="12">
        <v>3</v>
      </c>
      <c r="I110" s="12">
        <v>3</v>
      </c>
    </row>
    <row r="111" spans="2:9" x14ac:dyDescent="0.25">
      <c r="B111" s="3" t="s">
        <v>5</v>
      </c>
      <c r="C111" s="1" t="s">
        <v>12</v>
      </c>
      <c r="D111" s="10">
        <f t="shared" si="9"/>
        <v>-16</v>
      </c>
      <c r="E111" s="11">
        <v>1</v>
      </c>
      <c r="F111" s="11">
        <v>-2</v>
      </c>
      <c r="G111" s="12">
        <v>2</v>
      </c>
      <c r="H111" s="12">
        <v>3</v>
      </c>
      <c r="I111" s="12">
        <v>3</v>
      </c>
    </row>
    <row r="112" spans="2:9" x14ac:dyDescent="0.25">
      <c r="B112" s="3" t="s">
        <v>6</v>
      </c>
      <c r="C112" s="1" t="s">
        <v>13</v>
      </c>
      <c r="D112" s="10">
        <f t="shared" si="9"/>
        <v>-16</v>
      </c>
      <c r="E112" s="11">
        <v>1</v>
      </c>
      <c r="F112" s="11">
        <v>-2</v>
      </c>
      <c r="G112" s="12">
        <v>2</v>
      </c>
      <c r="H112" s="12">
        <v>3</v>
      </c>
      <c r="I112" s="12">
        <v>3</v>
      </c>
    </row>
    <row r="113" spans="2:9" x14ac:dyDescent="0.25">
      <c r="B113" s="3" t="s">
        <v>7</v>
      </c>
      <c r="C113" s="1" t="s">
        <v>14</v>
      </c>
      <c r="D113" s="10">
        <f t="shared" si="9"/>
        <v>-32</v>
      </c>
      <c r="E113" s="11">
        <v>2</v>
      </c>
      <c r="F113" s="11">
        <v>-2</v>
      </c>
      <c r="G113" s="12">
        <v>2</v>
      </c>
      <c r="H113" s="12">
        <v>3</v>
      </c>
      <c r="I113" s="12">
        <v>3</v>
      </c>
    </row>
    <row r="114" spans="2:9" x14ac:dyDescent="0.25">
      <c r="B114" s="1"/>
      <c r="C114" s="3" t="s">
        <v>49</v>
      </c>
      <c r="D114" s="10">
        <f>(D107+D108+D109+D110+D111+D112+D113)</f>
        <v>-185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32</v>
      </c>
      <c r="E124" s="11">
        <v>2</v>
      </c>
      <c r="F124" s="11">
        <v>2</v>
      </c>
      <c r="G124" s="12">
        <v>3</v>
      </c>
      <c r="H124" s="12">
        <v>2</v>
      </c>
      <c r="I124" s="12">
        <v>3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32</v>
      </c>
      <c r="E125" s="11">
        <v>2</v>
      </c>
      <c r="F125" s="11">
        <v>2</v>
      </c>
      <c r="G125" s="12">
        <v>3</v>
      </c>
      <c r="H125" s="12">
        <v>2</v>
      </c>
      <c r="I125" s="12">
        <v>3</v>
      </c>
    </row>
    <row r="126" spans="2:9" x14ac:dyDescent="0.25">
      <c r="B126" s="3" t="s">
        <v>32</v>
      </c>
      <c r="C126" s="1" t="s">
        <v>39</v>
      </c>
      <c r="D126" s="10">
        <f t="shared" si="11"/>
        <v>-24</v>
      </c>
      <c r="E126" s="11">
        <v>2</v>
      </c>
      <c r="F126" s="11">
        <v>-2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-48</v>
      </c>
      <c r="E128" s="11">
        <v>2</v>
      </c>
      <c r="F128" s="11">
        <v>-3</v>
      </c>
      <c r="G128" s="12">
        <v>3</v>
      </c>
      <c r="H128" s="12">
        <v>2</v>
      </c>
      <c r="I128" s="12">
        <v>3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286</v>
      </c>
    </row>
    <row r="135" spans="2:9" x14ac:dyDescent="0.25">
      <c r="C135" s="3" t="s">
        <v>55</v>
      </c>
      <c r="D135" s="10">
        <f>(D114+D121+D133)</f>
        <v>-19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EDAE-28BA-4094-A70A-3FB9514ED77A}">
  <dimension ref="A1:I135"/>
  <sheetViews>
    <sheetView topLeftCell="A106" workbookViewId="0">
      <selection activeCell="C137" sqref="C137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78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-3</v>
      </c>
      <c r="E11" s="11">
        <v>1</v>
      </c>
      <c r="F11" s="11">
        <v>-1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-3</v>
      </c>
      <c r="E12" s="11">
        <v>1</v>
      </c>
      <c r="F12" s="11">
        <v>-1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-6</v>
      </c>
      <c r="E13" s="11">
        <v>2</v>
      </c>
      <c r="F13" s="11">
        <v>-1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-97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-6</v>
      </c>
      <c r="E17" s="11">
        <v>1</v>
      </c>
      <c r="F17" s="11">
        <v>-1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6</v>
      </c>
      <c r="E18" s="11">
        <v>1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-96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58</v>
      </c>
      <c r="D35" s="10">
        <f>(D14+D21+D33)</f>
        <v>169</v>
      </c>
    </row>
    <row r="38" spans="2:9" x14ac:dyDescent="0.25">
      <c r="B38" s="4" t="s">
        <v>79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57</v>
      </c>
      <c r="D69" s="10">
        <f>(D48+D55+D67)</f>
        <v>-355</v>
      </c>
    </row>
    <row r="71" spans="2:9" x14ac:dyDescent="0.25">
      <c r="B71" s="4" t="s">
        <v>80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81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D386-BBF4-4CBE-B1DE-071D06C30BA2}">
  <dimension ref="A1:I135"/>
  <sheetViews>
    <sheetView tabSelected="1" topLeftCell="A109" workbookViewId="0">
      <selection activeCell="C135" sqref="C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75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59</v>
      </c>
      <c r="D69" s="10">
        <f>(D48+D55+D67)</f>
        <v>-355</v>
      </c>
    </row>
    <row r="71" spans="2:9" x14ac:dyDescent="0.25">
      <c r="B71" s="4" t="s">
        <v>76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107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F7EF8-B99E-4AA0-BA47-5F26B3757324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70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71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60</v>
      </c>
      <c r="D69" s="10">
        <f>(D48+D55+D67)</f>
        <v>-355</v>
      </c>
    </row>
    <row r="71" spans="2:9" x14ac:dyDescent="0.25">
      <c r="B71" s="4" t="s">
        <v>72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73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F3AE-8D46-49A5-8ED7-A305E56C28C6}">
  <dimension ref="A1:I135"/>
  <sheetViews>
    <sheetView topLeftCell="A106" workbookViewId="0">
      <selection activeCell="F114" sqref="F114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85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102</v>
      </c>
      <c r="D35" s="10">
        <f>(D14+D21+D33)</f>
        <v>277</v>
      </c>
    </row>
    <row r="38" spans="2:9" x14ac:dyDescent="0.25">
      <c r="B38" s="4" t="s">
        <v>87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105</v>
      </c>
      <c r="D69" s="10">
        <f>(D48+D55+D67)</f>
        <v>277</v>
      </c>
    </row>
    <row r="71" spans="2:9" x14ac:dyDescent="0.25">
      <c r="B71" s="4" t="s">
        <v>86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103</v>
      </c>
      <c r="D102" s="10">
        <f>(D81+D88+D100)</f>
        <v>277</v>
      </c>
    </row>
    <row r="104" spans="2:9" x14ac:dyDescent="0.25">
      <c r="B104" s="4" t="s">
        <v>88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>(E109*F109)*(G109+H109+I109)</f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-8</v>
      </c>
      <c r="E111" s="11">
        <v>1</v>
      </c>
      <c r="F111" s="11">
        <v>-1</v>
      </c>
      <c r="G111" s="12">
        <v>3</v>
      </c>
      <c r="H111" s="12">
        <v>3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-129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104</v>
      </c>
      <c r="D135" s="10">
        <f>(D114+D121+D133)</f>
        <v>117</v>
      </c>
    </row>
  </sheetData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D67CE-E07E-4DCE-A30A-F6881081DA6C}">
  <dimension ref="A1:I135"/>
  <sheetViews>
    <sheetView topLeftCell="A106" workbookViewId="0">
      <selection activeCell="C140" sqref="C140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67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63</v>
      </c>
      <c r="D35" s="10">
        <f>(D14+D21+D33)</f>
        <v>277</v>
      </c>
    </row>
    <row r="38" spans="2:9" x14ac:dyDescent="0.25">
      <c r="B38" s="4" t="s">
        <v>66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64</v>
      </c>
      <c r="D69" s="10">
        <f>(D48+D55+D67)</f>
        <v>277</v>
      </c>
    </row>
    <row r="71" spans="2:9" x14ac:dyDescent="0.25">
      <c r="B71" s="4" t="s">
        <v>68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62</v>
      </c>
      <c r="D102" s="10">
        <f>(D81+D88+D100)</f>
        <v>277</v>
      </c>
    </row>
    <row r="104" spans="2:9" x14ac:dyDescent="0.25">
      <c r="B104" s="4" t="s">
        <v>69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0</v>
      </c>
      <c r="E109" s="11">
        <v>1</v>
      </c>
      <c r="F109" s="11">
        <v>0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0</v>
      </c>
      <c r="E110" s="11">
        <v>1</v>
      </c>
      <c r="F110" s="11">
        <v>0</v>
      </c>
      <c r="G110" s="12">
        <v>1</v>
      </c>
      <c r="H110" s="12">
        <v>1</v>
      </c>
      <c r="I110" s="12">
        <v>1</v>
      </c>
    </row>
    <row r="111" spans="2:9" x14ac:dyDescent="0.25">
      <c r="B111" s="3" t="s">
        <v>5</v>
      </c>
      <c r="C111" s="1" t="s">
        <v>12</v>
      </c>
      <c r="D111" s="10">
        <f t="shared" si="9"/>
        <v>0</v>
      </c>
      <c r="E111" s="11">
        <v>1</v>
      </c>
      <c r="F111" s="11">
        <v>0</v>
      </c>
      <c r="G111" s="12">
        <v>1</v>
      </c>
      <c r="H111" s="12">
        <v>1</v>
      </c>
      <c r="I111" s="12">
        <v>1</v>
      </c>
    </row>
    <row r="112" spans="2:9" x14ac:dyDescent="0.25">
      <c r="B112" s="3" t="s">
        <v>6</v>
      </c>
      <c r="C112" s="1" t="s">
        <v>13</v>
      </c>
      <c r="D112" s="10">
        <f t="shared" si="9"/>
        <v>0</v>
      </c>
      <c r="E112" s="11">
        <v>1</v>
      </c>
      <c r="F112" s="11">
        <v>0</v>
      </c>
      <c r="G112" s="12">
        <v>1</v>
      </c>
      <c r="H112" s="12">
        <v>1</v>
      </c>
      <c r="I112" s="12">
        <v>1</v>
      </c>
    </row>
    <row r="113" spans="2:9" x14ac:dyDescent="0.25">
      <c r="B113" s="3" t="s">
        <v>7</v>
      </c>
      <c r="C113" s="1" t="s">
        <v>14</v>
      </c>
      <c r="D113" s="10">
        <f t="shared" si="9"/>
        <v>0</v>
      </c>
      <c r="E113" s="11">
        <v>2</v>
      </c>
      <c r="F113" s="11">
        <v>0</v>
      </c>
      <c r="G113" s="12">
        <v>1</v>
      </c>
      <c r="H113" s="12">
        <v>1</v>
      </c>
      <c r="I113" s="12">
        <v>1</v>
      </c>
    </row>
    <row r="114" spans="2:9" x14ac:dyDescent="0.25">
      <c r="B114" s="1"/>
      <c r="C114" s="3" t="s">
        <v>49</v>
      </c>
      <c r="D114" s="10">
        <f>(D107+D108+D109+D110+D111+D112+D113)</f>
        <v>-84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61</v>
      </c>
      <c r="D135" s="10">
        <f>(D114+D121+D133)</f>
        <v>162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4F6A-04C8-403E-B779-C4419618EC94}">
  <dimension ref="A1:I135"/>
  <sheetViews>
    <sheetView topLeftCell="A109" workbookViewId="0">
      <selection activeCell="D24" sqref="D24:I32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4</v>
      </c>
      <c r="E10" s="11">
        <v>1</v>
      </c>
      <c r="F10" s="11">
        <v>1</v>
      </c>
      <c r="G10" s="12">
        <v>1</v>
      </c>
      <c r="H10" s="12">
        <v>1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4</v>
      </c>
      <c r="E11" s="11">
        <v>1</v>
      </c>
      <c r="F11" s="11">
        <v>1</v>
      </c>
      <c r="G11" s="12">
        <v>1</v>
      </c>
      <c r="H11" s="12">
        <v>1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4</v>
      </c>
      <c r="E12" s="11">
        <v>1</v>
      </c>
      <c r="F12" s="11">
        <v>1</v>
      </c>
      <c r="G12" s="12">
        <v>1</v>
      </c>
      <c r="H12" s="12">
        <v>1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4</v>
      </c>
      <c r="E13" s="11">
        <v>1</v>
      </c>
      <c r="F13" s="11">
        <v>1</v>
      </c>
      <c r="G13" s="12">
        <v>1</v>
      </c>
      <c r="H13" s="12">
        <v>1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-6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14</v>
      </c>
      <c r="E17" s="11">
        <v>2</v>
      </c>
      <c r="F17" s="11">
        <v>1</v>
      </c>
      <c r="G17" s="12">
        <v>2</v>
      </c>
      <c r="H17" s="12">
        <v>3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-70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0</v>
      </c>
      <c r="E25" s="11">
        <v>2</v>
      </c>
      <c r="F25" s="11">
        <v>0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0</v>
      </c>
      <c r="E27" s="11">
        <v>2</v>
      </c>
      <c r="F27" s="11">
        <v>0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12</v>
      </c>
      <c r="E28" s="11">
        <v>2</v>
      </c>
      <c r="F28" s="11">
        <v>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306</v>
      </c>
    </row>
    <row r="35" spans="2:9" x14ac:dyDescent="0.25">
      <c r="C35" s="3" t="s">
        <v>101</v>
      </c>
      <c r="D35" s="10">
        <f>(D14+D21+D33)</f>
        <v>230</v>
      </c>
    </row>
    <row r="38" spans="2:9" x14ac:dyDescent="0.25">
      <c r="B38" s="4" t="s">
        <v>100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-4</v>
      </c>
      <c r="E43" s="11">
        <v>1</v>
      </c>
      <c r="F43" s="11">
        <v>-1</v>
      </c>
      <c r="G43" s="12">
        <v>1</v>
      </c>
      <c r="H43" s="12">
        <v>1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4</v>
      </c>
      <c r="E44" s="11">
        <v>1</v>
      </c>
      <c r="F44" s="11">
        <v>1</v>
      </c>
      <c r="G44" s="12">
        <v>1</v>
      </c>
      <c r="H44" s="12">
        <v>1</v>
      </c>
      <c r="I44" s="12">
        <v>2</v>
      </c>
    </row>
    <row r="45" spans="2:9" x14ac:dyDescent="0.25">
      <c r="B45" s="3" t="s">
        <v>5</v>
      </c>
      <c r="C45" s="1" t="s">
        <v>12</v>
      </c>
      <c r="D45" s="10">
        <f t="shared" si="3"/>
        <v>4</v>
      </c>
      <c r="E45" s="11">
        <v>1</v>
      </c>
      <c r="F45" s="11">
        <v>1</v>
      </c>
      <c r="G45" s="12">
        <v>1</v>
      </c>
      <c r="H45" s="12">
        <v>1</v>
      </c>
      <c r="I45" s="12">
        <v>2</v>
      </c>
    </row>
    <row r="46" spans="2:9" x14ac:dyDescent="0.25">
      <c r="B46" s="3" t="s">
        <v>6</v>
      </c>
      <c r="C46" s="1" t="s">
        <v>13</v>
      </c>
      <c r="D46" s="10">
        <f t="shared" si="3"/>
        <v>4</v>
      </c>
      <c r="E46" s="11">
        <v>1</v>
      </c>
      <c r="F46" s="11">
        <v>1</v>
      </c>
      <c r="G46" s="12">
        <v>1</v>
      </c>
      <c r="H46" s="12">
        <v>1</v>
      </c>
      <c r="I46" s="12">
        <v>2</v>
      </c>
    </row>
    <row r="47" spans="2:9" x14ac:dyDescent="0.25">
      <c r="B47" s="3" t="s">
        <v>7</v>
      </c>
      <c r="C47" s="1" t="s">
        <v>14</v>
      </c>
      <c r="D47" s="10">
        <f t="shared" si="3"/>
        <v>4</v>
      </c>
      <c r="E47" s="11">
        <v>1</v>
      </c>
      <c r="F47" s="11">
        <v>1</v>
      </c>
      <c r="G47" s="12">
        <v>1</v>
      </c>
      <c r="H47" s="12">
        <v>1</v>
      </c>
      <c r="I47" s="12">
        <v>2</v>
      </c>
    </row>
    <row r="48" spans="2:9" x14ac:dyDescent="0.25">
      <c r="B48" s="1"/>
      <c r="C48" s="3" t="s">
        <v>49</v>
      </c>
      <c r="D48" s="10">
        <f>(D41+D42+D43+D44+D45+D46+D47)</f>
        <v>-6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14</v>
      </c>
      <c r="E51" s="11">
        <v>2</v>
      </c>
      <c r="F51" s="11">
        <v>1</v>
      </c>
      <c r="G51" s="12">
        <v>2</v>
      </c>
      <c r="H51" s="12">
        <v>3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-70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0</v>
      </c>
      <c r="E59" s="11">
        <v>2</v>
      </c>
      <c r="F59" s="11">
        <v>0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0</v>
      </c>
      <c r="E61" s="11">
        <v>2</v>
      </c>
      <c r="F61" s="11">
        <v>0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12</v>
      </c>
      <c r="E62" s="11">
        <v>2</v>
      </c>
      <c r="F62" s="11">
        <v>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306</v>
      </c>
    </row>
    <row r="69" spans="2:9" x14ac:dyDescent="0.25">
      <c r="C69" s="3" t="s">
        <v>99</v>
      </c>
      <c r="D69" s="10">
        <f>(D48+D55+D67)</f>
        <v>230</v>
      </c>
    </row>
    <row r="71" spans="2:9" x14ac:dyDescent="0.25">
      <c r="B71" s="4" t="s">
        <v>106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-18</v>
      </c>
      <c r="E76" s="11">
        <v>2</v>
      </c>
      <c r="F76" s="11">
        <v>-3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-9</v>
      </c>
      <c r="E77" s="11">
        <v>1</v>
      </c>
      <c r="F77" s="11">
        <v>-3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-3</v>
      </c>
      <c r="E80" s="11">
        <v>1</v>
      </c>
      <c r="F80" s="11">
        <v>-1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-42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-16</v>
      </c>
      <c r="E84" s="11">
        <v>2</v>
      </c>
      <c r="F84" s="11">
        <v>-1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-24</v>
      </c>
      <c r="E85" s="11">
        <v>2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-136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-24</v>
      </c>
      <c r="E91" s="11">
        <v>2</v>
      </c>
      <c r="F91" s="11">
        <v>-2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-12</v>
      </c>
      <c r="E92" s="11">
        <v>2</v>
      </c>
      <c r="F92" s="11">
        <v>-1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-24</v>
      </c>
      <c r="E93" s="11">
        <v>2</v>
      </c>
      <c r="F93" s="11">
        <v>-2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-24</v>
      </c>
      <c r="E94" s="11">
        <v>2</v>
      </c>
      <c r="F94" s="11">
        <v>-2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-24</v>
      </c>
      <c r="E95" s="11">
        <v>2</v>
      </c>
      <c r="F95" s="11">
        <v>-2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162</v>
      </c>
    </row>
    <row r="102" spans="2:9" x14ac:dyDescent="0.25">
      <c r="C102" s="3" t="s">
        <v>96</v>
      </c>
      <c r="D102" s="10">
        <f>(D81+D88+D100)</f>
        <v>-16</v>
      </c>
    </row>
    <row r="104" spans="2:9" x14ac:dyDescent="0.25">
      <c r="B104" s="4" t="s">
        <v>97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-12</v>
      </c>
      <c r="E107" s="11">
        <v>2</v>
      </c>
      <c r="F107" s="11">
        <v>-1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-6</v>
      </c>
      <c r="E108" s="11">
        <v>1</v>
      </c>
      <c r="F108" s="11">
        <v>-1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-4</v>
      </c>
      <c r="E109" s="11">
        <v>1</v>
      </c>
      <c r="F109" s="11">
        <v>-1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4</v>
      </c>
      <c r="E110" s="11">
        <v>1</v>
      </c>
      <c r="F110" s="11">
        <v>1</v>
      </c>
      <c r="G110" s="12">
        <v>1</v>
      </c>
      <c r="H110" s="12">
        <v>1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4</v>
      </c>
      <c r="E111" s="11">
        <v>1</v>
      </c>
      <c r="F111" s="11">
        <v>1</v>
      </c>
      <c r="G111" s="12">
        <v>1</v>
      </c>
      <c r="H111" s="12">
        <v>1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4</v>
      </c>
      <c r="E112" s="11">
        <v>1</v>
      </c>
      <c r="F112" s="11">
        <v>1</v>
      </c>
      <c r="G112" s="12">
        <v>1</v>
      </c>
      <c r="H112" s="12">
        <v>1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4</v>
      </c>
      <c r="E113" s="11">
        <v>1</v>
      </c>
      <c r="F113" s="11">
        <v>1</v>
      </c>
      <c r="G113" s="12">
        <v>1</v>
      </c>
      <c r="H113" s="12">
        <v>1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-6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14</v>
      </c>
      <c r="E117" s="11">
        <v>2</v>
      </c>
      <c r="F117" s="11">
        <v>1</v>
      </c>
      <c r="G117" s="12">
        <v>2</v>
      </c>
      <c r="H117" s="12">
        <v>3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12</v>
      </c>
      <c r="E118" s="11">
        <v>2</v>
      </c>
      <c r="F118" s="11">
        <v>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2</v>
      </c>
      <c r="F119" s="11">
        <v>1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-70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0</v>
      </c>
      <c r="E125" s="11">
        <v>2</v>
      </c>
      <c r="F125" s="11">
        <v>0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0</v>
      </c>
      <c r="E127" s="11">
        <v>2</v>
      </c>
      <c r="F127" s="11">
        <v>0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12</v>
      </c>
      <c r="E128" s="11">
        <v>2</v>
      </c>
      <c r="F128" s="11">
        <v>1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306</v>
      </c>
    </row>
    <row r="135" spans="2:9" x14ac:dyDescent="0.25">
      <c r="C135" s="3" t="s">
        <v>98</v>
      </c>
      <c r="D135" s="10">
        <f>(D114+D121+D133)</f>
        <v>230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Minesite</vt:lpstr>
      <vt:lpstr>200m</vt:lpstr>
      <vt:lpstr>500m</vt:lpstr>
      <vt:lpstr>1km</vt:lpstr>
      <vt:lpstr>1.5km</vt:lpstr>
      <vt:lpstr>2km</vt:lpstr>
      <vt:lpstr>3km</vt:lpstr>
      <vt:lpstr>4km</vt:lpstr>
      <vt:lpstr>5km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Lavering</dc:creator>
  <cp:lastModifiedBy>Ian Lavering</cp:lastModifiedBy>
  <cp:lastPrinted>2021-07-09T11:36:17Z</cp:lastPrinted>
  <dcterms:created xsi:type="dcterms:W3CDTF">2021-06-12T09:45:05Z</dcterms:created>
  <dcterms:modified xsi:type="dcterms:W3CDTF">2023-02-17T02:46:07Z</dcterms:modified>
</cp:coreProperties>
</file>