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31" documentId="11_06CB7851102AE6B4062352E38F847FBB8BD6247A" xr6:coauthVersionLast="47" xr6:coauthVersionMax="47" xr10:uidLastSave="{834839B7-6E8C-40BC-A8EE-5EF3B99334A7}"/>
  <bookViews>
    <workbookView xWindow="-28920" yWindow="-120" windowWidth="29040" windowHeight="15840" tabRatio="786" activeTab="1" xr2:uid="{00000000-000D-0000-FFFF-FFFF00000000}"/>
  </bookViews>
  <sheets>
    <sheet name="China" sheetId="1" r:id="rId1"/>
    <sheet name="US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85" i="12" l="1"/>
  <c r="O585" i="12"/>
  <c r="J585" i="12"/>
  <c r="F585" i="12"/>
  <c r="R584" i="12"/>
  <c r="O584" i="12"/>
  <c r="J584" i="12"/>
  <c r="F584" i="12"/>
  <c r="R583" i="12"/>
  <c r="O583" i="12"/>
  <c r="J583" i="12"/>
  <c r="F583" i="12"/>
  <c r="R582" i="12"/>
  <c r="O582" i="12"/>
  <c r="J582" i="12"/>
  <c r="F582" i="12"/>
  <c r="R581" i="12"/>
  <c r="O581" i="12"/>
  <c r="J581" i="12"/>
  <c r="F581" i="12"/>
  <c r="R580" i="12"/>
  <c r="O580" i="12"/>
  <c r="J580" i="12"/>
  <c r="F580" i="12"/>
  <c r="R579" i="12"/>
  <c r="O579" i="12"/>
  <c r="J579" i="12"/>
  <c r="F579" i="12"/>
  <c r="R578" i="12"/>
  <c r="O578" i="12"/>
  <c r="J578" i="12"/>
  <c r="F578" i="12"/>
  <c r="R577" i="12"/>
  <c r="O577" i="12"/>
  <c r="J577" i="12"/>
  <c r="F577" i="12"/>
  <c r="R576" i="12"/>
  <c r="O576" i="12"/>
  <c r="J576" i="12"/>
  <c r="F576" i="12"/>
  <c r="R575" i="12"/>
  <c r="O575" i="12"/>
  <c r="J575" i="12"/>
  <c r="F575" i="12"/>
  <c r="R574" i="12"/>
  <c r="O574" i="12"/>
  <c r="J574" i="12"/>
  <c r="F574" i="12"/>
  <c r="R573" i="12"/>
  <c r="O573" i="12"/>
  <c r="J573" i="12"/>
  <c r="F573" i="12"/>
  <c r="R572" i="12"/>
  <c r="O572" i="12"/>
  <c r="J572" i="12"/>
  <c r="F572" i="12"/>
  <c r="R571" i="12"/>
  <c r="O571" i="12"/>
  <c r="J571" i="12"/>
  <c r="F571" i="12"/>
  <c r="R570" i="12"/>
  <c r="O570" i="12"/>
  <c r="J570" i="12"/>
  <c r="F570" i="12"/>
  <c r="R569" i="12"/>
  <c r="O569" i="12"/>
  <c r="J569" i="12"/>
  <c r="F569" i="12"/>
  <c r="R568" i="12"/>
  <c r="O568" i="12"/>
  <c r="J568" i="12"/>
  <c r="F568" i="12"/>
  <c r="R567" i="12"/>
  <c r="O567" i="12"/>
  <c r="J567" i="12"/>
  <c r="F567" i="12"/>
  <c r="R566" i="12"/>
  <c r="O566" i="12"/>
  <c r="J566" i="12"/>
  <c r="F566" i="12"/>
  <c r="R565" i="12"/>
  <c r="O565" i="12"/>
  <c r="J565" i="12"/>
  <c r="F565" i="12"/>
  <c r="R564" i="12"/>
  <c r="O564" i="12"/>
  <c r="J564" i="12"/>
  <c r="F564" i="12"/>
  <c r="R563" i="12"/>
  <c r="O563" i="12"/>
  <c r="J563" i="12"/>
  <c r="F563" i="12"/>
  <c r="R562" i="12"/>
  <c r="O562" i="12"/>
  <c r="J562" i="12"/>
  <c r="F562" i="12"/>
  <c r="R561" i="12"/>
  <c r="O561" i="12"/>
  <c r="J561" i="12"/>
  <c r="F561" i="12"/>
  <c r="R560" i="12"/>
  <c r="O560" i="12"/>
  <c r="J560" i="12"/>
  <c r="F560" i="12"/>
  <c r="R559" i="12"/>
  <c r="O559" i="12"/>
  <c r="J559" i="12"/>
  <c r="F559" i="12"/>
  <c r="R558" i="12"/>
  <c r="O558" i="12"/>
  <c r="J558" i="12"/>
  <c r="F558" i="12"/>
  <c r="R557" i="12"/>
  <c r="O557" i="12"/>
  <c r="J557" i="12"/>
  <c r="F557" i="12"/>
  <c r="R556" i="12"/>
  <c r="O556" i="12"/>
  <c r="J556" i="12"/>
  <c r="F556" i="12"/>
  <c r="R555" i="12"/>
  <c r="O555" i="12"/>
  <c r="J555" i="12"/>
  <c r="F555" i="12"/>
  <c r="R554" i="12"/>
  <c r="O554" i="12"/>
  <c r="J554" i="12"/>
  <c r="F554" i="12"/>
  <c r="R553" i="12"/>
  <c r="O553" i="12"/>
  <c r="J553" i="12"/>
  <c r="F553" i="12"/>
  <c r="R552" i="12"/>
  <c r="O552" i="12"/>
  <c r="J552" i="12"/>
  <c r="F552" i="12"/>
  <c r="R551" i="12"/>
  <c r="O551" i="12"/>
  <c r="J551" i="12"/>
  <c r="F551" i="12"/>
  <c r="R550" i="12"/>
  <c r="O550" i="12"/>
  <c r="J550" i="12"/>
  <c r="F550" i="12"/>
  <c r="R549" i="12"/>
  <c r="O549" i="12"/>
  <c r="J549" i="12"/>
  <c r="F549" i="12"/>
  <c r="R548" i="12"/>
  <c r="O548" i="12"/>
  <c r="J548" i="12"/>
  <c r="F548" i="12"/>
  <c r="R547" i="12"/>
  <c r="O547" i="12"/>
  <c r="J547" i="12"/>
  <c r="F547" i="12"/>
  <c r="R546" i="12"/>
  <c r="O546" i="12"/>
  <c r="J546" i="12"/>
  <c r="F546" i="12"/>
  <c r="R545" i="12"/>
  <c r="O545" i="12"/>
  <c r="J545" i="12"/>
  <c r="F545" i="12"/>
  <c r="R544" i="12"/>
  <c r="O544" i="12"/>
  <c r="J544" i="12"/>
  <c r="F544" i="12"/>
  <c r="R543" i="12"/>
  <c r="O543" i="12"/>
  <c r="J543" i="12"/>
  <c r="F543" i="12"/>
  <c r="R542" i="12"/>
  <c r="O542" i="12"/>
  <c r="J542" i="12"/>
  <c r="F542" i="12"/>
  <c r="R541" i="12"/>
  <c r="O541" i="12"/>
  <c r="J541" i="12"/>
  <c r="F541" i="12"/>
  <c r="R540" i="12"/>
  <c r="O540" i="12"/>
  <c r="J540" i="12"/>
  <c r="F540" i="12"/>
  <c r="R539" i="12"/>
  <c r="O539" i="12"/>
  <c r="J539" i="12"/>
  <c r="F539" i="12"/>
  <c r="R538" i="12"/>
  <c r="O538" i="12"/>
  <c r="J538" i="12"/>
  <c r="F538" i="12"/>
  <c r="R537" i="12"/>
  <c r="O537" i="12"/>
  <c r="J537" i="12"/>
  <c r="F537" i="12"/>
  <c r="R536" i="12"/>
  <c r="O536" i="12"/>
  <c r="J536" i="12"/>
  <c r="F536" i="12"/>
  <c r="R535" i="12"/>
  <c r="O535" i="12"/>
  <c r="J535" i="12"/>
  <c r="F535" i="12"/>
  <c r="R534" i="12"/>
  <c r="O534" i="12"/>
  <c r="J534" i="12"/>
  <c r="F534" i="12"/>
  <c r="R533" i="12"/>
  <c r="O533" i="12"/>
  <c r="J533" i="12"/>
  <c r="F533" i="12"/>
  <c r="R532" i="12"/>
  <c r="O532" i="12"/>
  <c r="J532" i="12"/>
  <c r="F532" i="12"/>
  <c r="R531" i="12"/>
  <c r="O531" i="12"/>
  <c r="J531" i="12"/>
  <c r="F531" i="12"/>
  <c r="R530" i="12"/>
  <c r="O530" i="12"/>
  <c r="J530" i="12"/>
  <c r="F530" i="12"/>
  <c r="R529" i="12"/>
  <c r="O529" i="12"/>
  <c r="J529" i="12"/>
  <c r="F529" i="12"/>
  <c r="R528" i="12"/>
  <c r="O528" i="12"/>
  <c r="J528" i="12"/>
  <c r="F528" i="12"/>
  <c r="R527" i="12"/>
  <c r="O527" i="12"/>
  <c r="J527" i="12"/>
  <c r="F527" i="12"/>
  <c r="R526" i="12"/>
  <c r="O526" i="12"/>
  <c r="J526" i="12"/>
  <c r="F526" i="12"/>
  <c r="R525" i="12"/>
  <c r="O525" i="12"/>
  <c r="J525" i="12"/>
  <c r="F525" i="12"/>
  <c r="R524" i="12"/>
  <c r="O524" i="12"/>
  <c r="J524" i="12"/>
  <c r="F524" i="12"/>
  <c r="R523" i="12"/>
  <c r="O523" i="12"/>
  <c r="J523" i="12"/>
  <c r="F523" i="12"/>
  <c r="R522" i="12"/>
  <c r="O522" i="12"/>
  <c r="J522" i="12"/>
  <c r="F522" i="12"/>
  <c r="R521" i="12"/>
  <c r="O521" i="12"/>
  <c r="J521" i="12"/>
  <c r="F521" i="12"/>
  <c r="R520" i="12"/>
  <c r="O520" i="12"/>
  <c r="J520" i="12"/>
  <c r="F520" i="12"/>
  <c r="R519" i="12"/>
  <c r="O519" i="12"/>
  <c r="J519" i="12"/>
  <c r="F519" i="12"/>
  <c r="R518" i="12"/>
  <c r="O518" i="12"/>
  <c r="J518" i="12"/>
  <c r="F518" i="12"/>
  <c r="R517" i="12"/>
  <c r="O517" i="12"/>
  <c r="J517" i="12"/>
  <c r="F517" i="12"/>
  <c r="R516" i="12"/>
  <c r="O516" i="12"/>
  <c r="J516" i="12"/>
  <c r="F516" i="12"/>
  <c r="R515" i="12"/>
  <c r="O515" i="12"/>
  <c r="J515" i="12"/>
  <c r="F515" i="12"/>
  <c r="R514" i="12"/>
  <c r="O514" i="12"/>
  <c r="J514" i="12"/>
  <c r="F514" i="12"/>
  <c r="R513" i="12"/>
  <c r="O513" i="12"/>
  <c r="J513" i="12"/>
  <c r="F513" i="12"/>
  <c r="R512" i="12"/>
  <c r="O512" i="12"/>
  <c r="J512" i="12"/>
  <c r="F512" i="12"/>
  <c r="R511" i="12"/>
  <c r="O511" i="12"/>
  <c r="J511" i="12"/>
  <c r="F511" i="12"/>
  <c r="R510" i="12"/>
  <c r="O510" i="12"/>
  <c r="J510" i="12"/>
  <c r="F510" i="12"/>
  <c r="R509" i="12"/>
  <c r="O509" i="12"/>
  <c r="J509" i="12"/>
  <c r="F509" i="12"/>
  <c r="R508" i="12"/>
  <c r="O508" i="12"/>
  <c r="J508" i="12"/>
  <c r="F508" i="12"/>
  <c r="R507" i="12"/>
  <c r="O507" i="12"/>
  <c r="J507" i="12"/>
  <c r="F507" i="12"/>
  <c r="R506" i="12"/>
  <c r="O506" i="12"/>
  <c r="J506" i="12"/>
  <c r="F506" i="12"/>
  <c r="R505" i="12"/>
  <c r="O505" i="12"/>
  <c r="J505" i="12"/>
  <c r="F505" i="12"/>
  <c r="R504" i="12"/>
  <c r="O504" i="12"/>
  <c r="J504" i="12"/>
  <c r="F504" i="12"/>
  <c r="R503" i="12"/>
  <c r="O503" i="12"/>
  <c r="J503" i="12"/>
  <c r="F503" i="12"/>
  <c r="R502" i="12"/>
  <c r="O502" i="12"/>
  <c r="J502" i="12"/>
  <c r="F502" i="12"/>
  <c r="R501" i="12"/>
  <c r="O501" i="12"/>
  <c r="J501" i="12"/>
  <c r="F501" i="12"/>
  <c r="R500" i="12"/>
  <c r="O500" i="12"/>
  <c r="J500" i="12"/>
  <c r="F500" i="12"/>
  <c r="R499" i="12"/>
  <c r="O499" i="12"/>
  <c r="J499" i="12"/>
  <c r="F499" i="12"/>
  <c r="R498" i="12"/>
  <c r="O498" i="12"/>
  <c r="J498" i="12"/>
  <c r="F498" i="12"/>
  <c r="R497" i="12"/>
  <c r="O497" i="12"/>
  <c r="J497" i="12"/>
  <c r="F497" i="12"/>
  <c r="R496" i="12"/>
  <c r="O496" i="12"/>
  <c r="J496" i="12"/>
  <c r="F496" i="12"/>
  <c r="R495" i="12"/>
  <c r="O495" i="12"/>
  <c r="J495" i="12"/>
  <c r="F495" i="12"/>
  <c r="R494" i="12"/>
  <c r="O494" i="12"/>
  <c r="J494" i="12"/>
  <c r="F494" i="12"/>
  <c r="R493" i="12"/>
  <c r="O493" i="12"/>
  <c r="J493" i="12"/>
  <c r="F493" i="12"/>
  <c r="R492" i="12"/>
  <c r="O492" i="12"/>
  <c r="J492" i="12"/>
  <c r="F492" i="12"/>
  <c r="R491" i="12"/>
  <c r="O491" i="12"/>
  <c r="J491" i="12"/>
  <c r="F491" i="12"/>
  <c r="R490" i="12"/>
  <c r="O490" i="12"/>
  <c r="J490" i="12"/>
  <c r="F490" i="12"/>
  <c r="R489" i="12"/>
  <c r="O489" i="12"/>
  <c r="J489" i="12"/>
  <c r="F489" i="12"/>
  <c r="R488" i="12"/>
  <c r="O488" i="12"/>
  <c r="J488" i="12"/>
  <c r="F488" i="12"/>
  <c r="R487" i="12"/>
  <c r="O487" i="12"/>
  <c r="J487" i="12"/>
  <c r="F487" i="12"/>
  <c r="R486" i="12"/>
  <c r="O486" i="12"/>
  <c r="J486" i="12"/>
  <c r="F486" i="12"/>
  <c r="R485" i="12"/>
  <c r="O485" i="12"/>
  <c r="J485" i="12"/>
  <c r="F485" i="12"/>
  <c r="R484" i="12"/>
  <c r="O484" i="12"/>
  <c r="J484" i="12"/>
  <c r="F484" i="12"/>
  <c r="R483" i="12"/>
  <c r="O483" i="12"/>
  <c r="J483" i="12"/>
  <c r="F483" i="12"/>
  <c r="R482" i="12"/>
  <c r="O482" i="12"/>
  <c r="J482" i="12"/>
  <c r="F482" i="12"/>
  <c r="R481" i="12"/>
  <c r="O481" i="12"/>
  <c r="J481" i="12"/>
  <c r="F481" i="12"/>
  <c r="R480" i="12"/>
  <c r="O480" i="12"/>
  <c r="J480" i="12"/>
  <c r="F480" i="12"/>
  <c r="R479" i="12"/>
  <c r="O479" i="12"/>
  <c r="J479" i="12"/>
  <c r="F479" i="12"/>
  <c r="R478" i="12"/>
  <c r="O478" i="12"/>
  <c r="J478" i="12"/>
  <c r="F478" i="12"/>
  <c r="R477" i="12"/>
  <c r="O477" i="12"/>
  <c r="J477" i="12"/>
  <c r="F477" i="12"/>
  <c r="R476" i="12"/>
  <c r="O476" i="12"/>
  <c r="J476" i="12"/>
  <c r="F476" i="12"/>
  <c r="R475" i="12"/>
  <c r="O475" i="12"/>
  <c r="J475" i="12"/>
  <c r="F475" i="12"/>
  <c r="R474" i="12"/>
  <c r="O474" i="12"/>
  <c r="J474" i="12"/>
  <c r="F474" i="12"/>
  <c r="R473" i="12"/>
  <c r="O473" i="12"/>
  <c r="J473" i="12"/>
  <c r="F473" i="12"/>
  <c r="R472" i="12"/>
  <c r="O472" i="12"/>
  <c r="J472" i="12"/>
  <c r="F472" i="12"/>
  <c r="R471" i="12"/>
  <c r="O471" i="12"/>
  <c r="J471" i="12"/>
  <c r="F471" i="12"/>
  <c r="R470" i="12"/>
  <c r="O470" i="12"/>
  <c r="J470" i="12"/>
  <c r="F470" i="12"/>
  <c r="R469" i="12"/>
  <c r="O469" i="12"/>
  <c r="J469" i="12"/>
  <c r="F469" i="12"/>
  <c r="R468" i="12"/>
  <c r="O468" i="12"/>
  <c r="J468" i="12"/>
  <c r="F468" i="12"/>
  <c r="R467" i="12"/>
  <c r="O467" i="12"/>
  <c r="J467" i="12"/>
  <c r="F467" i="12"/>
  <c r="R466" i="12"/>
  <c r="O466" i="12"/>
  <c r="J466" i="12"/>
  <c r="F466" i="12"/>
  <c r="R465" i="12"/>
  <c r="O465" i="12"/>
  <c r="J465" i="12"/>
  <c r="F465" i="12"/>
  <c r="R464" i="12"/>
  <c r="O464" i="12"/>
  <c r="J464" i="12"/>
  <c r="F464" i="12"/>
  <c r="R463" i="12"/>
  <c r="O463" i="12"/>
  <c r="J463" i="12"/>
  <c r="F463" i="12"/>
  <c r="R462" i="12"/>
  <c r="O462" i="12"/>
  <c r="J462" i="12"/>
  <c r="F462" i="12"/>
  <c r="R461" i="12"/>
  <c r="O461" i="12"/>
  <c r="J461" i="12"/>
  <c r="F461" i="12"/>
  <c r="R460" i="12"/>
  <c r="O460" i="12"/>
  <c r="J460" i="12"/>
  <c r="F460" i="12"/>
  <c r="R459" i="12"/>
  <c r="O459" i="12"/>
  <c r="J459" i="12"/>
  <c r="F459" i="12"/>
  <c r="R458" i="12"/>
  <c r="O458" i="12"/>
  <c r="J458" i="12"/>
  <c r="F458" i="12"/>
  <c r="R457" i="12"/>
  <c r="O457" i="12"/>
  <c r="J457" i="12"/>
  <c r="F457" i="12"/>
  <c r="R456" i="12"/>
  <c r="O456" i="12"/>
  <c r="J456" i="12"/>
  <c r="F456" i="12"/>
  <c r="R455" i="12"/>
  <c r="O455" i="12"/>
  <c r="J455" i="12"/>
  <c r="F455" i="12"/>
  <c r="R454" i="12"/>
  <c r="O454" i="12"/>
  <c r="J454" i="12"/>
  <c r="F454" i="12"/>
  <c r="R453" i="12"/>
  <c r="O453" i="12"/>
  <c r="J453" i="12"/>
  <c r="F453" i="12"/>
  <c r="R452" i="12"/>
  <c r="O452" i="12"/>
  <c r="J452" i="12"/>
  <c r="F452" i="12"/>
  <c r="R451" i="12"/>
  <c r="O451" i="12"/>
  <c r="J451" i="12"/>
  <c r="F451" i="12"/>
  <c r="R450" i="12"/>
  <c r="O450" i="12"/>
  <c r="J450" i="12"/>
  <c r="F450" i="12"/>
  <c r="R449" i="12"/>
  <c r="O449" i="12"/>
  <c r="J449" i="12"/>
  <c r="F449" i="12"/>
  <c r="R448" i="12"/>
  <c r="O448" i="12"/>
  <c r="J448" i="12"/>
  <c r="F448" i="12"/>
  <c r="R447" i="12"/>
  <c r="O447" i="12"/>
  <c r="J447" i="12"/>
  <c r="F447" i="12"/>
  <c r="R446" i="12"/>
  <c r="O446" i="12"/>
  <c r="J446" i="12"/>
  <c r="F446" i="12"/>
  <c r="R445" i="12"/>
  <c r="O445" i="12"/>
  <c r="J445" i="12"/>
  <c r="F445" i="12"/>
  <c r="R444" i="12"/>
  <c r="O444" i="12"/>
  <c r="J444" i="12"/>
  <c r="F444" i="12"/>
  <c r="R443" i="12"/>
  <c r="O443" i="12"/>
  <c r="J443" i="12"/>
  <c r="F443" i="12"/>
  <c r="R442" i="12"/>
  <c r="O442" i="12"/>
  <c r="J442" i="12"/>
  <c r="F442" i="12"/>
  <c r="R441" i="12"/>
  <c r="O441" i="12"/>
  <c r="J441" i="12"/>
  <c r="F441" i="12"/>
  <c r="R440" i="12"/>
  <c r="O440" i="12"/>
  <c r="J440" i="12"/>
  <c r="F440" i="12"/>
  <c r="R439" i="12"/>
  <c r="O439" i="12"/>
  <c r="J439" i="12"/>
  <c r="F439" i="12"/>
  <c r="R438" i="12"/>
  <c r="O438" i="12"/>
  <c r="J438" i="12"/>
  <c r="F438" i="12"/>
  <c r="R437" i="12"/>
  <c r="O437" i="12"/>
  <c r="J437" i="12"/>
  <c r="F437" i="12"/>
  <c r="R436" i="12"/>
  <c r="O436" i="12"/>
  <c r="J436" i="12"/>
  <c r="F436" i="12"/>
  <c r="R435" i="12"/>
  <c r="O435" i="12"/>
  <c r="J435" i="12"/>
  <c r="F435" i="12"/>
  <c r="R434" i="12"/>
  <c r="O434" i="12"/>
  <c r="J434" i="12"/>
  <c r="F434" i="12"/>
  <c r="R433" i="12"/>
  <c r="O433" i="12"/>
  <c r="J433" i="12"/>
  <c r="F433" i="12"/>
  <c r="R432" i="12"/>
  <c r="O432" i="12"/>
  <c r="J432" i="12"/>
  <c r="F432" i="12"/>
  <c r="R431" i="12"/>
  <c r="O431" i="12"/>
  <c r="J431" i="12"/>
  <c r="F431" i="12"/>
  <c r="R430" i="12"/>
  <c r="O430" i="12"/>
  <c r="J430" i="12"/>
  <c r="F430" i="12"/>
  <c r="R429" i="12"/>
  <c r="O429" i="12"/>
  <c r="J429" i="12"/>
  <c r="F429" i="12"/>
  <c r="R428" i="12"/>
  <c r="O428" i="12"/>
  <c r="J428" i="12"/>
  <c r="F428" i="12"/>
  <c r="R427" i="12"/>
  <c r="O427" i="12"/>
  <c r="J427" i="12"/>
  <c r="F427" i="12"/>
  <c r="R426" i="12"/>
  <c r="O426" i="12"/>
  <c r="J426" i="12"/>
  <c r="F426" i="12"/>
  <c r="R425" i="12"/>
  <c r="O425" i="12"/>
  <c r="J425" i="12"/>
  <c r="F425" i="12"/>
  <c r="R424" i="12"/>
  <c r="O424" i="12"/>
  <c r="J424" i="12"/>
  <c r="F424" i="12"/>
  <c r="R423" i="12"/>
  <c r="O423" i="12"/>
  <c r="J423" i="12"/>
  <c r="F423" i="12"/>
  <c r="R422" i="12"/>
  <c r="O422" i="12"/>
  <c r="J422" i="12"/>
  <c r="F422" i="12"/>
  <c r="R421" i="12"/>
  <c r="O421" i="12"/>
  <c r="J421" i="12"/>
  <c r="F421" i="12"/>
  <c r="R420" i="12"/>
  <c r="O420" i="12"/>
  <c r="J420" i="12"/>
  <c r="F420" i="12"/>
  <c r="R419" i="12"/>
  <c r="O419" i="12"/>
  <c r="J419" i="12"/>
  <c r="F419" i="12"/>
  <c r="R418" i="12"/>
  <c r="O418" i="12"/>
  <c r="J418" i="12"/>
  <c r="F418" i="12"/>
  <c r="R417" i="12"/>
  <c r="O417" i="12"/>
  <c r="J417" i="12"/>
  <c r="F417" i="12"/>
  <c r="R416" i="12"/>
  <c r="O416" i="12"/>
  <c r="J416" i="12"/>
  <c r="F416" i="12"/>
  <c r="R415" i="12"/>
  <c r="O415" i="12"/>
  <c r="J415" i="12"/>
  <c r="F415" i="12"/>
  <c r="R414" i="12"/>
  <c r="O414" i="12"/>
  <c r="J414" i="12"/>
  <c r="F414" i="12"/>
  <c r="R413" i="12"/>
  <c r="O413" i="12"/>
  <c r="J413" i="12"/>
  <c r="F413" i="12"/>
  <c r="R412" i="12"/>
  <c r="O412" i="12"/>
  <c r="J412" i="12"/>
  <c r="F412" i="12"/>
  <c r="R411" i="12"/>
  <c r="O411" i="12"/>
  <c r="J411" i="12"/>
  <c r="F411" i="12"/>
  <c r="R410" i="12"/>
  <c r="O410" i="12"/>
  <c r="J410" i="12"/>
  <c r="F410" i="12"/>
  <c r="R409" i="12"/>
  <c r="O409" i="12"/>
  <c r="J409" i="12"/>
  <c r="F409" i="12"/>
  <c r="R408" i="12"/>
  <c r="O408" i="12"/>
  <c r="J408" i="12"/>
  <c r="F408" i="12"/>
  <c r="R407" i="12"/>
  <c r="O407" i="12"/>
  <c r="J407" i="12"/>
  <c r="F407" i="12"/>
  <c r="R406" i="12"/>
  <c r="O406" i="12"/>
  <c r="J406" i="12"/>
  <c r="F406" i="12"/>
  <c r="R405" i="12"/>
  <c r="O405" i="12"/>
  <c r="J405" i="12"/>
  <c r="F405" i="12"/>
  <c r="R404" i="12"/>
  <c r="O404" i="12"/>
  <c r="J404" i="12"/>
  <c r="F404" i="12"/>
  <c r="R403" i="12"/>
  <c r="O403" i="12"/>
  <c r="J403" i="12"/>
  <c r="F403" i="12"/>
  <c r="R402" i="12"/>
  <c r="O402" i="12"/>
  <c r="J402" i="12"/>
  <c r="F402" i="12"/>
  <c r="R401" i="12"/>
  <c r="O401" i="12"/>
  <c r="J401" i="12"/>
  <c r="F401" i="12"/>
  <c r="R400" i="12"/>
  <c r="O400" i="12"/>
  <c r="J400" i="12"/>
  <c r="F400" i="12"/>
  <c r="R399" i="12"/>
  <c r="O399" i="12"/>
  <c r="J399" i="12"/>
  <c r="F399" i="12"/>
  <c r="R398" i="12"/>
  <c r="O398" i="12"/>
  <c r="J398" i="12"/>
  <c r="F398" i="12"/>
  <c r="R397" i="12"/>
  <c r="O397" i="12"/>
  <c r="J397" i="12"/>
  <c r="F397" i="12"/>
  <c r="R396" i="12"/>
  <c r="O396" i="12"/>
  <c r="J396" i="12"/>
  <c r="F396" i="12"/>
  <c r="R395" i="12"/>
  <c r="O395" i="12"/>
  <c r="J395" i="12"/>
  <c r="F395" i="12"/>
  <c r="R394" i="12"/>
  <c r="O394" i="12"/>
  <c r="J394" i="12"/>
  <c r="F394" i="12"/>
  <c r="R393" i="12"/>
  <c r="O393" i="12"/>
  <c r="J393" i="12"/>
  <c r="F393" i="12"/>
  <c r="R392" i="12"/>
  <c r="O392" i="12"/>
  <c r="J392" i="12"/>
  <c r="F392" i="12"/>
  <c r="R391" i="12"/>
  <c r="O391" i="12"/>
  <c r="J391" i="12"/>
  <c r="F391" i="12"/>
  <c r="R390" i="12"/>
  <c r="O390" i="12"/>
  <c r="J390" i="12"/>
  <c r="F390" i="12"/>
  <c r="R389" i="12"/>
  <c r="O389" i="12"/>
  <c r="J389" i="12"/>
  <c r="F389" i="12"/>
  <c r="R388" i="12"/>
  <c r="O388" i="12"/>
  <c r="J388" i="12"/>
  <c r="F388" i="12"/>
  <c r="R387" i="12"/>
  <c r="O387" i="12"/>
  <c r="J387" i="12"/>
  <c r="F387" i="12"/>
  <c r="R386" i="12"/>
  <c r="O386" i="12"/>
  <c r="J386" i="12"/>
  <c r="F386" i="12"/>
  <c r="R385" i="12"/>
  <c r="O385" i="12"/>
  <c r="J385" i="12"/>
  <c r="F385" i="12"/>
  <c r="R384" i="12"/>
  <c r="O384" i="12"/>
  <c r="J384" i="12"/>
  <c r="F384" i="12"/>
  <c r="R383" i="12"/>
  <c r="O383" i="12"/>
  <c r="J383" i="12"/>
  <c r="F383" i="12"/>
  <c r="R382" i="12"/>
  <c r="O382" i="12"/>
  <c r="J382" i="12"/>
  <c r="F382" i="12"/>
  <c r="R381" i="12"/>
  <c r="O381" i="12"/>
  <c r="J381" i="12"/>
  <c r="F381" i="12"/>
  <c r="R380" i="12"/>
  <c r="O380" i="12"/>
  <c r="J380" i="12"/>
  <c r="F380" i="12"/>
  <c r="R379" i="12"/>
  <c r="O379" i="12"/>
  <c r="J379" i="12"/>
  <c r="F379" i="12"/>
  <c r="R378" i="12"/>
  <c r="O378" i="12"/>
  <c r="J378" i="12"/>
  <c r="F378" i="12"/>
  <c r="R377" i="12"/>
  <c r="O377" i="12"/>
  <c r="J377" i="12"/>
  <c r="F377" i="12"/>
  <c r="R376" i="12"/>
  <c r="O376" i="12"/>
  <c r="J376" i="12"/>
  <c r="F376" i="12"/>
  <c r="R375" i="12"/>
  <c r="O375" i="12"/>
  <c r="J375" i="12"/>
  <c r="F375" i="12"/>
  <c r="R374" i="12"/>
  <c r="O374" i="12"/>
  <c r="J374" i="12"/>
  <c r="F374" i="12"/>
  <c r="R373" i="12"/>
  <c r="O373" i="12"/>
  <c r="J373" i="12"/>
  <c r="F373" i="12"/>
  <c r="R372" i="12"/>
  <c r="O372" i="12"/>
  <c r="J372" i="12"/>
  <c r="F372" i="12"/>
  <c r="R371" i="12"/>
  <c r="O371" i="12"/>
  <c r="J371" i="12"/>
  <c r="F371" i="12"/>
  <c r="R370" i="12"/>
  <c r="O370" i="12"/>
  <c r="J370" i="12"/>
  <c r="F370" i="12"/>
  <c r="R369" i="12"/>
  <c r="O369" i="12"/>
  <c r="J369" i="12"/>
  <c r="F369" i="12"/>
  <c r="R368" i="12"/>
  <c r="O368" i="12"/>
  <c r="J368" i="12"/>
  <c r="F368" i="12"/>
  <c r="R367" i="12"/>
  <c r="O367" i="12"/>
  <c r="J367" i="12"/>
  <c r="F367" i="12"/>
  <c r="R366" i="12"/>
  <c r="O366" i="12"/>
  <c r="J366" i="12"/>
  <c r="F366" i="12"/>
  <c r="R365" i="12"/>
  <c r="O365" i="12"/>
  <c r="J365" i="12"/>
  <c r="F365" i="12"/>
  <c r="R364" i="12"/>
  <c r="O364" i="12"/>
  <c r="J364" i="12"/>
  <c r="F364" i="12"/>
  <c r="J363" i="12"/>
  <c r="F363" i="12"/>
  <c r="J362" i="12"/>
  <c r="F362" i="12"/>
  <c r="J361" i="12"/>
  <c r="F361" i="12"/>
  <c r="J360" i="12"/>
  <c r="F360" i="12"/>
  <c r="J359" i="12"/>
  <c r="F359" i="12"/>
  <c r="J358" i="12"/>
  <c r="F358" i="12"/>
  <c r="J357" i="12"/>
  <c r="F357" i="12"/>
  <c r="J356" i="12"/>
  <c r="F356" i="12"/>
  <c r="J355" i="12"/>
  <c r="F355" i="12"/>
  <c r="J354" i="12"/>
  <c r="F354" i="12"/>
  <c r="J353" i="12"/>
  <c r="F353" i="12"/>
  <c r="J352" i="12"/>
  <c r="F352" i="12"/>
  <c r="J351" i="12"/>
  <c r="F351" i="12"/>
  <c r="J350" i="12"/>
  <c r="F350" i="12"/>
  <c r="J349" i="12"/>
  <c r="F349" i="12"/>
  <c r="J348" i="12"/>
  <c r="F348" i="12"/>
  <c r="O347" i="12"/>
  <c r="L347" i="12"/>
  <c r="J347" i="12"/>
  <c r="F347" i="12"/>
  <c r="O346" i="12"/>
  <c r="L346" i="12"/>
  <c r="J346" i="12"/>
  <c r="F346" i="12"/>
  <c r="R345" i="12"/>
  <c r="L345" i="12"/>
  <c r="J345" i="12"/>
  <c r="F345" i="12"/>
  <c r="R344" i="12"/>
  <c r="L344" i="12"/>
  <c r="J344" i="12"/>
  <c r="F344" i="12"/>
  <c r="R343" i="12"/>
  <c r="L343" i="12"/>
  <c r="J343" i="12"/>
  <c r="F343" i="12"/>
  <c r="R342" i="12"/>
  <c r="L342" i="12"/>
  <c r="J342" i="12"/>
  <c r="F342" i="12"/>
  <c r="R341" i="12"/>
  <c r="L341" i="12"/>
  <c r="J341" i="12"/>
  <c r="F341" i="12"/>
  <c r="R340" i="12"/>
  <c r="L340" i="12"/>
  <c r="J340" i="12"/>
  <c r="F340" i="12"/>
  <c r="R339" i="12"/>
  <c r="L339" i="12"/>
  <c r="J339" i="12"/>
  <c r="F339" i="12"/>
  <c r="R338" i="12"/>
  <c r="L338" i="12"/>
  <c r="J338" i="12"/>
  <c r="F338" i="12"/>
  <c r="R337" i="12"/>
  <c r="L337" i="12"/>
  <c r="J337" i="12"/>
  <c r="F337" i="12"/>
  <c r="R336" i="12"/>
  <c r="L336" i="12"/>
  <c r="J336" i="12"/>
  <c r="F336" i="12"/>
  <c r="R335" i="12"/>
  <c r="L335" i="12"/>
  <c r="J335" i="12"/>
  <c r="F335" i="12"/>
  <c r="R334" i="12"/>
  <c r="L334" i="12"/>
  <c r="J334" i="12"/>
  <c r="F334" i="12"/>
  <c r="R333" i="12"/>
  <c r="L333" i="12"/>
  <c r="J333" i="12"/>
  <c r="F333" i="12"/>
  <c r="R332" i="12"/>
  <c r="L332" i="12"/>
  <c r="J332" i="12"/>
  <c r="F332" i="12"/>
  <c r="R331" i="12"/>
  <c r="L331" i="12"/>
  <c r="J331" i="12"/>
  <c r="F331" i="12"/>
  <c r="R330" i="12"/>
  <c r="L330" i="12"/>
  <c r="J330" i="12"/>
  <c r="F330" i="12"/>
  <c r="R329" i="12"/>
  <c r="L329" i="12"/>
  <c r="J329" i="12"/>
  <c r="F329" i="12"/>
  <c r="R328" i="12"/>
  <c r="L328" i="12"/>
  <c r="J328" i="12"/>
  <c r="F328" i="12"/>
  <c r="R327" i="12"/>
  <c r="L327" i="12"/>
  <c r="J327" i="12"/>
  <c r="F327" i="12"/>
  <c r="R326" i="12"/>
  <c r="L326" i="12"/>
  <c r="J326" i="12"/>
  <c r="F326" i="12"/>
  <c r="R325" i="12"/>
  <c r="L325" i="12"/>
  <c r="J325" i="12"/>
  <c r="F325" i="12"/>
  <c r="R324" i="12"/>
  <c r="L324" i="12"/>
  <c r="J324" i="12"/>
  <c r="F324" i="12"/>
  <c r="V323" i="12"/>
  <c r="O323" i="12"/>
  <c r="V322" i="12"/>
  <c r="O322" i="12"/>
  <c r="V321" i="12"/>
  <c r="O321" i="12"/>
  <c r="V320" i="12"/>
  <c r="O320" i="12"/>
  <c r="V319" i="12"/>
  <c r="O319" i="12"/>
  <c r="V318" i="12"/>
  <c r="O318" i="12"/>
  <c r="V317" i="12"/>
  <c r="O317" i="12"/>
  <c r="V316" i="12"/>
  <c r="O316" i="12"/>
  <c r="V315" i="12"/>
  <c r="O315" i="12"/>
  <c r="V314" i="12"/>
  <c r="O314" i="12"/>
  <c r="V313" i="12"/>
  <c r="O313" i="12"/>
  <c r="V312" i="12"/>
  <c r="O312" i="12"/>
  <c r="V311" i="12"/>
  <c r="O311" i="12"/>
  <c r="V310" i="12"/>
  <c r="O310" i="12"/>
  <c r="V309" i="12"/>
  <c r="O309" i="12"/>
  <c r="V308" i="12"/>
  <c r="O308" i="12"/>
  <c r="V307" i="12"/>
  <c r="O307" i="12"/>
  <c r="V306" i="12"/>
  <c r="O306" i="12"/>
  <c r="V305" i="12"/>
  <c r="O305" i="12"/>
  <c r="V304" i="12"/>
  <c r="O304" i="12"/>
  <c r="V303" i="12"/>
  <c r="O303" i="12"/>
  <c r="V302" i="12"/>
  <c r="O302" i="12"/>
  <c r="R301" i="12"/>
  <c r="L301" i="12"/>
  <c r="J301" i="12"/>
  <c r="F301" i="12"/>
  <c r="R300" i="12"/>
  <c r="L300" i="12"/>
  <c r="J300" i="12"/>
  <c r="F300" i="12"/>
  <c r="R299" i="12"/>
  <c r="L299" i="12"/>
  <c r="J299" i="12"/>
  <c r="F299" i="12"/>
  <c r="R298" i="12"/>
  <c r="L298" i="12"/>
  <c r="J298" i="12"/>
  <c r="F298" i="12"/>
  <c r="R297" i="12"/>
  <c r="L297" i="12"/>
  <c r="J297" i="12"/>
  <c r="F297" i="12"/>
  <c r="R296" i="12"/>
  <c r="L296" i="12"/>
  <c r="J296" i="12"/>
  <c r="F296" i="12"/>
  <c r="R295" i="12"/>
  <c r="L295" i="12"/>
  <c r="J295" i="12"/>
  <c r="F295" i="12"/>
  <c r="R294" i="12"/>
  <c r="L294" i="12"/>
  <c r="J294" i="12"/>
  <c r="F294" i="12"/>
  <c r="R293" i="12"/>
  <c r="L293" i="12"/>
  <c r="J293" i="12"/>
  <c r="F293" i="12"/>
  <c r="R292" i="12"/>
  <c r="L292" i="12"/>
  <c r="J292" i="12"/>
  <c r="F292" i="12"/>
  <c r="R291" i="12"/>
  <c r="L291" i="12"/>
  <c r="J291" i="12"/>
  <c r="F291" i="12"/>
  <c r="R290" i="12"/>
  <c r="L290" i="12"/>
  <c r="J290" i="12"/>
  <c r="F290" i="12"/>
  <c r="V289" i="12"/>
  <c r="R289" i="12"/>
  <c r="O289" i="12"/>
  <c r="L289" i="12"/>
  <c r="J289" i="12"/>
  <c r="F289" i="12"/>
  <c r="V288" i="12"/>
  <c r="R288" i="12"/>
  <c r="O288" i="12"/>
  <c r="L288" i="12"/>
  <c r="J288" i="12"/>
  <c r="F288" i="12"/>
  <c r="V287" i="12"/>
  <c r="R287" i="12"/>
  <c r="O287" i="12"/>
  <c r="L287" i="12"/>
  <c r="J287" i="12"/>
  <c r="F287" i="12"/>
  <c r="V286" i="12"/>
  <c r="R286" i="12"/>
  <c r="O286" i="12"/>
  <c r="L286" i="12"/>
  <c r="J286" i="12"/>
  <c r="F286" i="12"/>
  <c r="R285" i="12"/>
  <c r="O285" i="12"/>
  <c r="L285" i="12"/>
  <c r="J285" i="12"/>
  <c r="F285" i="12"/>
  <c r="R284" i="12"/>
  <c r="O284" i="12"/>
  <c r="L284" i="12"/>
  <c r="J284" i="12"/>
  <c r="F284" i="12"/>
  <c r="R283" i="12"/>
  <c r="O283" i="12"/>
  <c r="L283" i="12"/>
  <c r="J283" i="12"/>
  <c r="F283" i="12"/>
  <c r="R282" i="12"/>
  <c r="O282" i="12"/>
  <c r="L282" i="12"/>
  <c r="J282" i="12"/>
  <c r="F282" i="12"/>
  <c r="R281" i="12"/>
  <c r="O281" i="12"/>
  <c r="L281" i="12"/>
  <c r="J281" i="12"/>
  <c r="F281" i="12"/>
  <c r="R280" i="12"/>
  <c r="O280" i="12"/>
  <c r="L280" i="12"/>
  <c r="J280" i="12"/>
  <c r="F280" i="12"/>
  <c r="J279" i="12"/>
  <c r="F279" i="12"/>
  <c r="J278" i="12"/>
  <c r="F278" i="12"/>
  <c r="J277" i="12"/>
  <c r="F277" i="12"/>
  <c r="J276" i="12"/>
  <c r="F276" i="12"/>
  <c r="J275" i="12"/>
  <c r="F275" i="12"/>
  <c r="J274" i="12"/>
  <c r="F274" i="12"/>
  <c r="J273" i="12"/>
  <c r="F273" i="12"/>
  <c r="J272" i="12"/>
  <c r="F272" i="12"/>
  <c r="J271" i="12"/>
  <c r="F271" i="12"/>
  <c r="J270" i="12"/>
  <c r="F270" i="12"/>
  <c r="J269" i="12"/>
  <c r="F269" i="12"/>
  <c r="J268" i="12"/>
  <c r="F268" i="12"/>
  <c r="J267" i="12"/>
  <c r="F267" i="12"/>
  <c r="J266" i="12"/>
  <c r="F266" i="12"/>
  <c r="J265" i="12"/>
  <c r="F265" i="12"/>
  <c r="J264" i="12"/>
  <c r="F264" i="12"/>
  <c r="J263" i="12"/>
  <c r="F263" i="12"/>
  <c r="J262" i="12"/>
  <c r="F262" i="12"/>
  <c r="O261" i="12"/>
  <c r="L261" i="12"/>
  <c r="J261" i="12"/>
  <c r="F261" i="12"/>
  <c r="O260" i="12"/>
  <c r="L260" i="12"/>
  <c r="J260" i="12"/>
  <c r="F260" i="12"/>
  <c r="O259" i="12"/>
  <c r="L259" i="12"/>
  <c r="J259" i="12"/>
  <c r="F259" i="12"/>
  <c r="O258" i="12"/>
  <c r="L258" i="12"/>
  <c r="J258" i="12"/>
  <c r="F258" i="12"/>
  <c r="O257" i="12"/>
  <c r="L257" i="12"/>
  <c r="J257" i="12"/>
  <c r="F257" i="12"/>
  <c r="O256" i="12"/>
  <c r="L256" i="12"/>
  <c r="J256" i="12"/>
  <c r="F256" i="12"/>
  <c r="O255" i="12"/>
  <c r="L255" i="12"/>
  <c r="J255" i="12"/>
  <c r="F255" i="12"/>
  <c r="O254" i="12"/>
  <c r="L254" i="12"/>
  <c r="J254" i="12"/>
  <c r="F254" i="12"/>
  <c r="O253" i="12"/>
  <c r="L253" i="12"/>
  <c r="J253" i="12"/>
  <c r="F253" i="12"/>
  <c r="O252" i="12"/>
  <c r="L252" i="12"/>
  <c r="J252" i="12"/>
  <c r="F252" i="12"/>
  <c r="O251" i="12"/>
  <c r="L251" i="12"/>
  <c r="J251" i="12"/>
  <c r="F251" i="12"/>
  <c r="O250" i="12"/>
  <c r="L250" i="12"/>
  <c r="J250" i="12"/>
  <c r="F250" i="12"/>
  <c r="O249" i="12"/>
  <c r="L249" i="12"/>
  <c r="J249" i="12"/>
  <c r="F249" i="12"/>
  <c r="O248" i="12"/>
  <c r="L248" i="12"/>
  <c r="J248" i="12"/>
  <c r="F248" i="12"/>
  <c r="O247" i="12"/>
  <c r="L247" i="12"/>
  <c r="J247" i="12"/>
  <c r="F247" i="12"/>
  <c r="O246" i="12"/>
  <c r="L246" i="12"/>
  <c r="J246" i="12"/>
  <c r="F246" i="12"/>
  <c r="O245" i="12"/>
  <c r="L245" i="12"/>
  <c r="J245" i="12"/>
  <c r="F245" i="12"/>
  <c r="O244" i="12"/>
  <c r="L244" i="12"/>
  <c r="J244" i="12"/>
  <c r="F244" i="12"/>
  <c r="O243" i="12"/>
  <c r="L243" i="12"/>
  <c r="J243" i="12"/>
  <c r="F243" i="12"/>
  <c r="O242" i="12"/>
  <c r="L242" i="12"/>
  <c r="J242" i="12"/>
  <c r="F242" i="12"/>
  <c r="R241" i="12"/>
  <c r="O241" i="12"/>
  <c r="L241" i="12"/>
  <c r="J241" i="12"/>
  <c r="F241" i="12"/>
  <c r="R240" i="12"/>
  <c r="O240" i="12"/>
  <c r="L240" i="12"/>
  <c r="J240" i="12"/>
  <c r="F240" i="12"/>
  <c r="R239" i="12"/>
  <c r="O239" i="12"/>
  <c r="L239" i="12"/>
  <c r="J239" i="12"/>
  <c r="F239" i="12"/>
  <c r="R238" i="12"/>
  <c r="O238" i="12"/>
  <c r="L238" i="12"/>
  <c r="J238" i="12"/>
  <c r="F238" i="12"/>
  <c r="R237" i="12"/>
  <c r="O237" i="12"/>
  <c r="L237" i="12"/>
  <c r="J237" i="12"/>
  <c r="F237" i="12"/>
  <c r="R236" i="12"/>
  <c r="O236" i="12"/>
  <c r="L236" i="12"/>
  <c r="J236" i="12"/>
  <c r="F236" i="12"/>
  <c r="R235" i="12"/>
  <c r="O235" i="12"/>
  <c r="L235" i="12"/>
  <c r="J235" i="12"/>
  <c r="F235" i="12"/>
  <c r="R234" i="12"/>
  <c r="O234" i="12"/>
  <c r="L234" i="12"/>
  <c r="J234" i="12"/>
  <c r="F234" i="12"/>
  <c r="R233" i="12"/>
  <c r="O233" i="12"/>
  <c r="L233" i="12"/>
  <c r="J233" i="12"/>
  <c r="F233" i="12"/>
  <c r="R232" i="12"/>
  <c r="O232" i="12"/>
  <c r="L232" i="12"/>
  <c r="J232" i="12"/>
  <c r="F232" i="12"/>
  <c r="R231" i="12"/>
  <c r="O231" i="12"/>
  <c r="L231" i="12"/>
  <c r="J231" i="12"/>
  <c r="F231" i="12"/>
  <c r="R230" i="12"/>
  <c r="O230" i="12"/>
  <c r="L230" i="12"/>
  <c r="J230" i="12"/>
  <c r="F230" i="12"/>
  <c r="R229" i="12"/>
  <c r="O229" i="12"/>
  <c r="L229" i="12"/>
  <c r="J229" i="12"/>
  <c r="F229" i="12"/>
  <c r="R228" i="12"/>
  <c r="O228" i="12"/>
  <c r="L228" i="12"/>
  <c r="J228" i="12"/>
  <c r="F228" i="12"/>
  <c r="R227" i="12"/>
  <c r="O227" i="12"/>
  <c r="L227" i="12"/>
  <c r="J227" i="12"/>
  <c r="F227" i="12"/>
  <c r="R226" i="12"/>
  <c r="O226" i="12"/>
  <c r="L226" i="12"/>
  <c r="J226" i="12"/>
  <c r="F226" i="12"/>
  <c r="R225" i="12"/>
  <c r="O225" i="12"/>
  <c r="L225" i="12"/>
  <c r="J225" i="12"/>
  <c r="F225" i="12"/>
  <c r="R224" i="12"/>
  <c r="O224" i="12"/>
  <c r="L224" i="12"/>
  <c r="J224" i="12"/>
  <c r="F224" i="12"/>
  <c r="R223" i="12"/>
  <c r="O223" i="12"/>
  <c r="L223" i="12"/>
  <c r="J223" i="12"/>
  <c r="F223" i="12"/>
  <c r="R222" i="12"/>
  <c r="O222" i="12"/>
  <c r="L222" i="12"/>
  <c r="J222" i="12"/>
  <c r="F222" i="12"/>
  <c r="R221" i="12"/>
  <c r="O221" i="12"/>
  <c r="L221" i="12"/>
  <c r="J221" i="12"/>
  <c r="F221" i="12"/>
  <c r="R220" i="12"/>
  <c r="O220" i="12"/>
  <c r="L220" i="12"/>
  <c r="J220" i="12"/>
  <c r="F220" i="12"/>
  <c r="R219" i="12"/>
  <c r="O219" i="12"/>
  <c r="L219" i="12"/>
  <c r="J219" i="12"/>
  <c r="F219" i="12"/>
  <c r="R218" i="12"/>
  <c r="O218" i="12"/>
  <c r="L218" i="12"/>
  <c r="J218" i="12"/>
  <c r="F218" i="12"/>
  <c r="R217" i="12"/>
  <c r="O217" i="12"/>
  <c r="L217" i="12"/>
  <c r="J217" i="12"/>
  <c r="F217" i="12"/>
  <c r="R216" i="12"/>
  <c r="O216" i="12"/>
  <c r="L216" i="12"/>
  <c r="J216" i="12"/>
  <c r="F216" i="12"/>
  <c r="R215" i="12"/>
  <c r="O215" i="12"/>
  <c r="L215" i="12"/>
  <c r="J215" i="12"/>
  <c r="F215" i="12"/>
  <c r="R214" i="12"/>
  <c r="O214" i="12"/>
  <c r="L214" i="12"/>
  <c r="J214" i="12"/>
  <c r="F214" i="12"/>
  <c r="R213" i="12"/>
  <c r="O213" i="12"/>
  <c r="L213" i="12"/>
  <c r="J213" i="12"/>
  <c r="F213" i="12"/>
  <c r="R212" i="12"/>
  <c r="O212" i="12"/>
  <c r="L212" i="12"/>
  <c r="J212" i="12"/>
  <c r="F212" i="12"/>
  <c r="R211" i="12"/>
  <c r="O211" i="12"/>
  <c r="L211" i="12"/>
  <c r="J211" i="12"/>
  <c r="F211" i="12"/>
  <c r="R210" i="12"/>
  <c r="O210" i="12"/>
  <c r="L210" i="12"/>
  <c r="J210" i="12"/>
  <c r="F210" i="12"/>
  <c r="R209" i="12"/>
  <c r="O209" i="12"/>
  <c r="L209" i="12"/>
  <c r="J209" i="12"/>
  <c r="F209" i="12"/>
  <c r="R208" i="12"/>
  <c r="O208" i="12"/>
  <c r="L208" i="12"/>
  <c r="J208" i="12"/>
  <c r="F208" i="12"/>
  <c r="R207" i="12"/>
  <c r="O207" i="12"/>
  <c r="L207" i="12"/>
  <c r="J207" i="12"/>
  <c r="F207" i="12"/>
  <c r="R206" i="12"/>
  <c r="O206" i="12"/>
  <c r="L206" i="12"/>
  <c r="J206" i="12"/>
  <c r="F206" i="12"/>
  <c r="R205" i="12"/>
  <c r="O205" i="12"/>
  <c r="L205" i="12"/>
  <c r="J205" i="12"/>
  <c r="F205" i="12"/>
  <c r="R204" i="12"/>
  <c r="O204" i="12"/>
  <c r="L204" i="12"/>
  <c r="J204" i="12"/>
  <c r="F204" i="12"/>
  <c r="R203" i="12"/>
  <c r="O203" i="12"/>
  <c r="L203" i="12"/>
  <c r="J203" i="12"/>
  <c r="F203" i="12"/>
  <c r="R202" i="12"/>
  <c r="O202" i="12"/>
  <c r="L202" i="12"/>
  <c r="J202" i="12"/>
  <c r="F202" i="12"/>
  <c r="R201" i="12"/>
  <c r="O201" i="12"/>
  <c r="L201" i="12"/>
  <c r="J201" i="12"/>
  <c r="F201" i="12"/>
  <c r="R200" i="12"/>
  <c r="O200" i="12"/>
  <c r="L200" i="12"/>
  <c r="J200" i="12"/>
  <c r="F200" i="12"/>
  <c r="R199" i="12"/>
  <c r="O199" i="12"/>
  <c r="L199" i="12"/>
  <c r="J199" i="12"/>
  <c r="F199" i="12"/>
  <c r="R198" i="12"/>
  <c r="O198" i="12"/>
  <c r="L198" i="12"/>
  <c r="J198" i="12"/>
  <c r="F198" i="12"/>
  <c r="R197" i="12"/>
  <c r="O197" i="12"/>
  <c r="L197" i="12"/>
  <c r="J197" i="12"/>
  <c r="F197" i="12"/>
  <c r="R196" i="12"/>
  <c r="O196" i="12"/>
  <c r="L196" i="12"/>
  <c r="J196" i="12"/>
  <c r="F196" i="12"/>
  <c r="R195" i="12"/>
  <c r="O195" i="12"/>
  <c r="L195" i="12"/>
  <c r="J195" i="12"/>
  <c r="F195" i="12"/>
  <c r="R194" i="12"/>
  <c r="O194" i="12"/>
  <c r="L194" i="12"/>
  <c r="J194" i="12"/>
  <c r="F194" i="12"/>
  <c r="R193" i="12"/>
  <c r="O193" i="12"/>
  <c r="L193" i="12"/>
  <c r="J193" i="12"/>
  <c r="F193" i="12"/>
  <c r="R192" i="12"/>
  <c r="O192" i="12"/>
  <c r="L192" i="12"/>
  <c r="J192" i="12"/>
  <c r="F192" i="12"/>
  <c r="R191" i="12"/>
  <c r="O191" i="12"/>
  <c r="L191" i="12"/>
  <c r="J191" i="12"/>
  <c r="F191" i="12"/>
  <c r="R190" i="12"/>
  <c r="O190" i="12"/>
  <c r="L190" i="12"/>
  <c r="J190" i="12"/>
  <c r="F190" i="12"/>
  <c r="R189" i="12"/>
  <c r="O189" i="12"/>
  <c r="L189" i="12"/>
  <c r="J189" i="12"/>
  <c r="F189" i="12"/>
  <c r="R188" i="12"/>
  <c r="O188" i="12"/>
  <c r="L188" i="12"/>
  <c r="J188" i="12"/>
  <c r="F188" i="12"/>
  <c r="R187" i="12"/>
  <c r="O187" i="12"/>
  <c r="L187" i="12"/>
  <c r="J187" i="12"/>
  <c r="F187" i="12"/>
  <c r="R186" i="12"/>
  <c r="O186" i="12"/>
  <c r="L186" i="12"/>
  <c r="J186" i="12"/>
  <c r="F186" i="12"/>
  <c r="R185" i="12"/>
  <c r="O185" i="12"/>
  <c r="L185" i="12"/>
  <c r="J185" i="12"/>
  <c r="F185" i="12"/>
  <c r="R184" i="12"/>
  <c r="O184" i="12"/>
  <c r="L184" i="12"/>
  <c r="J184" i="12"/>
  <c r="F184" i="12"/>
  <c r="R183" i="12"/>
  <c r="O183" i="12"/>
  <c r="L183" i="12"/>
  <c r="J183" i="12"/>
  <c r="F183" i="12"/>
  <c r="R182" i="12"/>
  <c r="O182" i="12"/>
  <c r="L182" i="12"/>
  <c r="J182" i="12"/>
  <c r="F182" i="12"/>
  <c r="R181" i="12"/>
  <c r="O181" i="12"/>
  <c r="L181" i="12"/>
  <c r="J181" i="12"/>
  <c r="F181" i="12"/>
  <c r="R180" i="12"/>
  <c r="O180" i="12"/>
  <c r="L180" i="12"/>
  <c r="J180" i="12"/>
  <c r="F180" i="12"/>
  <c r="R179" i="12"/>
  <c r="O179" i="12"/>
  <c r="L179" i="12"/>
  <c r="J179" i="12"/>
  <c r="F179" i="12"/>
  <c r="R178" i="12"/>
  <c r="O178" i="12"/>
  <c r="L178" i="12"/>
  <c r="J178" i="12"/>
  <c r="F178" i="12"/>
  <c r="R177" i="12"/>
  <c r="O177" i="12"/>
  <c r="L177" i="12"/>
  <c r="J177" i="12"/>
  <c r="F177" i="12"/>
  <c r="R176" i="12"/>
  <c r="O176" i="12"/>
  <c r="L176" i="12"/>
  <c r="J176" i="12"/>
  <c r="F176" i="12"/>
  <c r="R175" i="12"/>
  <c r="O175" i="12"/>
  <c r="L175" i="12"/>
  <c r="J175" i="12"/>
  <c r="F175" i="12"/>
  <c r="R174" i="12"/>
  <c r="O174" i="12"/>
  <c r="L174" i="12"/>
  <c r="J174" i="12"/>
  <c r="F174" i="12"/>
  <c r="R173" i="12"/>
  <c r="O173" i="12"/>
  <c r="L173" i="12"/>
  <c r="J173" i="12"/>
  <c r="F173" i="12"/>
  <c r="R172" i="12"/>
  <c r="O172" i="12"/>
  <c r="L172" i="12"/>
  <c r="J172" i="12"/>
  <c r="F172" i="12"/>
  <c r="R171" i="12"/>
  <c r="O171" i="12"/>
  <c r="L171" i="12"/>
  <c r="J171" i="12"/>
  <c r="F171" i="12"/>
  <c r="R170" i="12"/>
  <c r="O170" i="12"/>
  <c r="L170" i="12"/>
  <c r="J170" i="12"/>
  <c r="F170" i="12"/>
  <c r="R169" i="12"/>
  <c r="J169" i="12"/>
  <c r="F169" i="12"/>
  <c r="R168" i="12"/>
  <c r="J168" i="12"/>
  <c r="F168" i="12"/>
  <c r="R167" i="12"/>
  <c r="J167" i="12"/>
  <c r="F167" i="12"/>
  <c r="R166" i="12"/>
  <c r="J166" i="12"/>
  <c r="F166" i="12"/>
  <c r="R165" i="12"/>
  <c r="J165" i="12"/>
  <c r="F165" i="12"/>
  <c r="R164" i="12"/>
  <c r="J164" i="12"/>
  <c r="F164" i="12"/>
  <c r="R163" i="12"/>
  <c r="J163" i="12"/>
  <c r="F163" i="12"/>
  <c r="R162" i="12"/>
  <c r="J162" i="12"/>
  <c r="F162" i="12"/>
  <c r="R161" i="12"/>
  <c r="J161" i="12"/>
  <c r="F161" i="12"/>
  <c r="R160" i="12"/>
  <c r="J160" i="12"/>
  <c r="F160" i="12"/>
  <c r="R159" i="12"/>
  <c r="J159" i="12"/>
  <c r="F159" i="12"/>
  <c r="R158" i="12"/>
  <c r="J158" i="12"/>
  <c r="F158" i="12"/>
  <c r="R157" i="12"/>
  <c r="J157" i="12"/>
  <c r="F157" i="12"/>
  <c r="R156" i="12"/>
  <c r="J156" i="12"/>
  <c r="F156" i="12"/>
  <c r="R155" i="12"/>
  <c r="J155" i="12"/>
  <c r="F155" i="12"/>
  <c r="R154" i="12"/>
  <c r="J154" i="12"/>
  <c r="F154" i="12"/>
  <c r="R153" i="12"/>
  <c r="J153" i="12"/>
  <c r="F153" i="12"/>
  <c r="R152" i="12"/>
  <c r="J152" i="12"/>
  <c r="F152" i="12"/>
  <c r="R151" i="12"/>
  <c r="J151" i="12"/>
  <c r="F151" i="12"/>
  <c r="R150" i="12"/>
  <c r="J150" i="12"/>
  <c r="F150" i="12"/>
  <c r="R149" i="12"/>
  <c r="J149" i="12"/>
  <c r="F149" i="12"/>
  <c r="R148" i="12"/>
  <c r="J148" i="12"/>
  <c r="F148" i="12"/>
  <c r="O147" i="12"/>
  <c r="J147" i="12"/>
  <c r="F147" i="12"/>
  <c r="O146" i="12"/>
  <c r="J146" i="12"/>
  <c r="F146" i="12"/>
  <c r="O145" i="12"/>
  <c r="J145" i="12"/>
  <c r="F145" i="12"/>
  <c r="O144" i="12"/>
  <c r="J144" i="12"/>
  <c r="F144" i="12"/>
  <c r="O143" i="12"/>
  <c r="J143" i="12"/>
  <c r="F143" i="12"/>
  <c r="O142" i="12"/>
  <c r="J142" i="12"/>
  <c r="F142" i="12"/>
  <c r="O141" i="12"/>
  <c r="J141" i="12"/>
  <c r="F141" i="12"/>
  <c r="O140" i="12"/>
  <c r="J140" i="12"/>
  <c r="F140" i="12"/>
  <c r="O139" i="12"/>
  <c r="J139" i="12"/>
  <c r="F139" i="12"/>
  <c r="O138" i="12"/>
  <c r="J138" i="12"/>
  <c r="F138" i="12"/>
  <c r="O137" i="12"/>
  <c r="J137" i="12"/>
  <c r="F137" i="12"/>
  <c r="O136" i="12"/>
  <c r="J136" i="12"/>
  <c r="F136" i="12"/>
  <c r="V135" i="12"/>
  <c r="O135" i="12"/>
  <c r="J135" i="12"/>
  <c r="F135" i="12"/>
  <c r="V134" i="12"/>
  <c r="O134" i="12"/>
  <c r="J134" i="12"/>
  <c r="F134" i="12"/>
  <c r="V133" i="12"/>
  <c r="O133" i="12"/>
  <c r="J133" i="12"/>
  <c r="F133" i="12"/>
  <c r="V132" i="12"/>
  <c r="O132" i="12"/>
  <c r="J132" i="12"/>
  <c r="F132" i="12"/>
  <c r="V131" i="12"/>
  <c r="O131" i="12"/>
  <c r="J131" i="12"/>
  <c r="F131" i="12"/>
  <c r="V130" i="12"/>
  <c r="O130" i="12"/>
  <c r="J130" i="12"/>
  <c r="F130" i="12"/>
  <c r="T129" i="12"/>
  <c r="O129" i="12"/>
  <c r="L129" i="12"/>
  <c r="J129" i="12"/>
  <c r="F129" i="12"/>
  <c r="T128" i="12"/>
  <c r="O128" i="12"/>
  <c r="L128" i="12"/>
  <c r="J128" i="12"/>
  <c r="F128" i="12"/>
  <c r="T127" i="12"/>
  <c r="O127" i="12"/>
  <c r="L127" i="12"/>
  <c r="J127" i="12"/>
  <c r="F127" i="12"/>
  <c r="T126" i="12"/>
  <c r="O126" i="12"/>
  <c r="L126" i="12"/>
  <c r="J126" i="12"/>
  <c r="F126" i="12"/>
  <c r="T125" i="12"/>
  <c r="O125" i="12"/>
  <c r="L125" i="12"/>
  <c r="J125" i="12"/>
  <c r="F125" i="12"/>
  <c r="T124" i="12"/>
  <c r="O124" i="12"/>
  <c r="L124" i="12"/>
  <c r="J124" i="12"/>
  <c r="F124" i="12"/>
  <c r="T123" i="12"/>
  <c r="O123" i="12"/>
  <c r="F123" i="12"/>
  <c r="T122" i="12"/>
  <c r="O122" i="12"/>
  <c r="F122" i="12"/>
  <c r="T121" i="12"/>
  <c r="O121" i="12"/>
  <c r="F121" i="12"/>
  <c r="T120" i="12"/>
  <c r="O120" i="12"/>
  <c r="F120" i="12"/>
  <c r="T119" i="12"/>
  <c r="O119" i="12"/>
  <c r="F119" i="12"/>
  <c r="T118" i="12"/>
  <c r="O118" i="12"/>
  <c r="F118" i="12"/>
  <c r="V117" i="12"/>
  <c r="O117" i="12"/>
  <c r="J117" i="12"/>
  <c r="F117" i="12"/>
  <c r="V116" i="12"/>
  <c r="O116" i="12"/>
  <c r="J116" i="12"/>
  <c r="F116" i="12"/>
  <c r="V115" i="12"/>
  <c r="O115" i="12"/>
  <c r="J115" i="12"/>
  <c r="F115" i="12"/>
  <c r="V114" i="12"/>
  <c r="O114" i="12"/>
  <c r="J114" i="12"/>
  <c r="F114" i="12"/>
  <c r="T113" i="12"/>
  <c r="L113" i="12"/>
  <c r="F113" i="12"/>
  <c r="T112" i="12"/>
  <c r="L112" i="12"/>
  <c r="F112" i="12"/>
  <c r="R111" i="12"/>
  <c r="O111" i="12"/>
  <c r="L111" i="12"/>
  <c r="J111" i="12"/>
  <c r="F111" i="12"/>
  <c r="R110" i="12"/>
  <c r="O110" i="12"/>
  <c r="L110" i="12"/>
  <c r="J110" i="12"/>
  <c r="F110" i="12"/>
  <c r="R109" i="12"/>
  <c r="O109" i="12"/>
  <c r="L109" i="12"/>
  <c r="J109" i="12"/>
  <c r="F109" i="12"/>
  <c r="R108" i="12"/>
  <c r="O108" i="12"/>
  <c r="L108" i="12"/>
  <c r="J108" i="12"/>
  <c r="F108" i="12"/>
  <c r="R107" i="12"/>
  <c r="O107" i="12"/>
  <c r="L107" i="12"/>
  <c r="J107" i="12"/>
  <c r="F107" i="12"/>
  <c r="R106" i="12"/>
  <c r="O106" i="12"/>
  <c r="L106" i="12"/>
  <c r="J106" i="12"/>
  <c r="F106" i="12"/>
  <c r="R105" i="12"/>
  <c r="O105" i="12"/>
  <c r="L105" i="12"/>
  <c r="J105" i="12"/>
  <c r="F105" i="12"/>
  <c r="R104" i="12"/>
  <c r="O104" i="12"/>
  <c r="L104" i="12"/>
  <c r="J104" i="12"/>
  <c r="F104" i="12"/>
  <c r="O103" i="12"/>
  <c r="L103" i="12"/>
  <c r="J103" i="12"/>
  <c r="F103" i="12"/>
  <c r="O102" i="12"/>
  <c r="L102" i="12"/>
  <c r="J102" i="12"/>
  <c r="F102" i="12"/>
  <c r="L101" i="12"/>
  <c r="J101" i="12"/>
  <c r="F101" i="12"/>
  <c r="L100" i="12"/>
  <c r="J100" i="12"/>
  <c r="F100" i="12"/>
  <c r="L99" i="12"/>
  <c r="J99" i="12"/>
  <c r="F99" i="12"/>
  <c r="L98" i="12"/>
  <c r="J98" i="12"/>
  <c r="F98" i="12"/>
  <c r="V97" i="12"/>
  <c r="O97" i="12"/>
  <c r="L97" i="12"/>
  <c r="J97" i="12"/>
  <c r="F97" i="12"/>
  <c r="V96" i="12"/>
  <c r="O96" i="12"/>
  <c r="L96" i="12"/>
  <c r="J96" i="12"/>
  <c r="F96" i="12"/>
  <c r="V95" i="12"/>
  <c r="O95" i="12"/>
  <c r="L95" i="12"/>
  <c r="J95" i="12"/>
  <c r="F95" i="12"/>
  <c r="V94" i="12"/>
  <c r="O94" i="12"/>
  <c r="L94" i="12"/>
  <c r="J94" i="12"/>
  <c r="F94" i="12"/>
  <c r="V93" i="12"/>
  <c r="O93" i="12"/>
  <c r="L93" i="12"/>
  <c r="J93" i="12"/>
  <c r="F93" i="12"/>
  <c r="V92" i="12"/>
  <c r="O92" i="12"/>
  <c r="L92" i="12"/>
  <c r="J92" i="12"/>
  <c r="F92" i="12"/>
  <c r="O91" i="12"/>
  <c r="J91" i="12"/>
  <c r="F91" i="12"/>
  <c r="O90" i="12"/>
  <c r="J90" i="12"/>
  <c r="F90" i="12"/>
  <c r="O89" i="12"/>
  <c r="J89" i="12"/>
  <c r="F89" i="12"/>
  <c r="O88" i="12"/>
  <c r="J88" i="12"/>
  <c r="F88" i="12"/>
  <c r="O87" i="12"/>
  <c r="J87" i="12"/>
  <c r="F87" i="12"/>
  <c r="O86" i="12"/>
  <c r="J86" i="12"/>
  <c r="F86" i="12"/>
  <c r="O85" i="12"/>
  <c r="J85" i="12"/>
  <c r="F85" i="12"/>
  <c r="O84" i="12"/>
  <c r="J84" i="12"/>
  <c r="F84" i="12"/>
  <c r="O83" i="12"/>
  <c r="J83" i="12"/>
  <c r="F83" i="12"/>
  <c r="O82" i="12"/>
  <c r="J82" i="12"/>
  <c r="F82" i="12"/>
  <c r="O81" i="12"/>
  <c r="J81" i="12"/>
  <c r="F81" i="12"/>
  <c r="O80" i="12"/>
  <c r="J80" i="12"/>
  <c r="F80" i="12"/>
  <c r="O79" i="12"/>
  <c r="J79" i="12"/>
  <c r="F79" i="12"/>
  <c r="O78" i="12"/>
  <c r="J78" i="12"/>
  <c r="F78" i="12"/>
  <c r="O77" i="12"/>
  <c r="J77" i="12"/>
  <c r="F77" i="12"/>
  <c r="O76" i="12"/>
  <c r="J76" i="12"/>
  <c r="F76" i="12"/>
  <c r="O75" i="12"/>
  <c r="J75" i="12"/>
  <c r="F75" i="12"/>
  <c r="O74" i="12"/>
  <c r="J74" i="12"/>
  <c r="F74" i="12"/>
  <c r="O73" i="12"/>
  <c r="J73" i="12"/>
  <c r="F73" i="12"/>
  <c r="O72" i="12"/>
  <c r="J72" i="12"/>
  <c r="F72" i="12"/>
  <c r="O71" i="12"/>
  <c r="J71" i="12"/>
  <c r="F71" i="12"/>
  <c r="O70" i="12"/>
  <c r="J70" i="12"/>
  <c r="F70" i="12"/>
  <c r="O69" i="12"/>
  <c r="J69" i="12"/>
  <c r="F69" i="12"/>
  <c r="O68" i="12"/>
  <c r="J68" i="12"/>
  <c r="F68" i="12"/>
  <c r="O67" i="12"/>
  <c r="J67" i="12"/>
  <c r="F67" i="12"/>
  <c r="O66" i="12"/>
  <c r="J66" i="12"/>
  <c r="F66" i="12"/>
  <c r="O65" i="12"/>
  <c r="J65" i="12"/>
  <c r="F65" i="12"/>
  <c r="X64" i="12"/>
  <c r="V64" i="12"/>
  <c r="T64" i="12"/>
  <c r="O64" i="12"/>
  <c r="L64" i="12"/>
  <c r="J64" i="12"/>
  <c r="F64" i="12"/>
  <c r="X63" i="12"/>
  <c r="V63" i="12"/>
  <c r="T63" i="12"/>
  <c r="O63" i="12"/>
  <c r="L63" i="12"/>
  <c r="J63" i="12"/>
  <c r="F63" i="12"/>
  <c r="O62" i="12"/>
  <c r="L62" i="12"/>
  <c r="J62" i="12"/>
  <c r="F62" i="12"/>
  <c r="O61" i="12"/>
  <c r="L61" i="12"/>
  <c r="J61" i="12"/>
  <c r="F61" i="12"/>
  <c r="O60" i="12"/>
  <c r="L60" i="12"/>
  <c r="J60" i="12"/>
  <c r="F60" i="12"/>
  <c r="O59" i="12"/>
  <c r="L59" i="12"/>
  <c r="J59" i="12"/>
  <c r="F59" i="12"/>
  <c r="O58" i="12"/>
  <c r="L58" i="12"/>
  <c r="J58" i="12"/>
  <c r="F58" i="12"/>
  <c r="O57" i="12"/>
  <c r="L57" i="12"/>
  <c r="J57" i="12"/>
  <c r="F57" i="12"/>
  <c r="O56" i="12"/>
  <c r="L56" i="12"/>
  <c r="J56" i="12"/>
  <c r="F56" i="12"/>
  <c r="O55" i="12"/>
  <c r="L55" i="12"/>
  <c r="J55" i="12"/>
  <c r="F55" i="12"/>
  <c r="V54" i="12"/>
  <c r="R54" i="12"/>
  <c r="O54" i="12"/>
  <c r="L54" i="12"/>
  <c r="J54" i="12"/>
  <c r="F54" i="12"/>
  <c r="V53" i="12"/>
  <c r="R53" i="12"/>
  <c r="O53" i="12"/>
  <c r="L53" i="12"/>
  <c r="J53" i="12"/>
  <c r="F53" i="12"/>
  <c r="V52" i="12"/>
  <c r="R52" i="12"/>
  <c r="O52" i="12"/>
  <c r="L52" i="12"/>
  <c r="J52" i="12"/>
  <c r="F52" i="12"/>
  <c r="V51" i="12"/>
  <c r="R51" i="12"/>
  <c r="O51" i="12"/>
  <c r="L51" i="12"/>
  <c r="J51" i="12"/>
  <c r="F51" i="12"/>
  <c r="V50" i="12"/>
  <c r="R50" i="12"/>
  <c r="O50" i="12"/>
  <c r="L50" i="12"/>
  <c r="J50" i="12"/>
  <c r="F50" i="12"/>
  <c r="V49" i="12"/>
  <c r="R49" i="12"/>
  <c r="O49" i="12"/>
  <c r="L49" i="12"/>
  <c r="J49" i="12"/>
  <c r="F49" i="12"/>
  <c r="V48" i="12"/>
  <c r="R48" i="12"/>
  <c r="O48" i="12"/>
  <c r="L48" i="12"/>
  <c r="J48" i="12"/>
  <c r="F48" i="12"/>
  <c r="V47" i="12"/>
  <c r="R47" i="12"/>
  <c r="O47" i="12"/>
  <c r="L47" i="12"/>
  <c r="J47" i="12"/>
  <c r="F47" i="12"/>
  <c r="R46" i="12"/>
  <c r="O46" i="12"/>
  <c r="L46" i="12"/>
  <c r="J46" i="12"/>
  <c r="F46" i="12"/>
  <c r="R45" i="12"/>
  <c r="O45" i="12"/>
  <c r="L45" i="12"/>
  <c r="J45" i="12"/>
  <c r="F45" i="12"/>
  <c r="O44" i="12"/>
  <c r="F44" i="12"/>
  <c r="O43" i="12"/>
  <c r="F43" i="12"/>
  <c r="O42" i="12"/>
  <c r="L42" i="12"/>
  <c r="J42" i="12"/>
  <c r="F42" i="12"/>
  <c r="O41" i="12"/>
  <c r="L41" i="12"/>
  <c r="J41" i="12"/>
  <c r="F41" i="12"/>
  <c r="O40" i="12"/>
  <c r="L40" i="12"/>
  <c r="J40" i="12"/>
  <c r="F40" i="12"/>
  <c r="O39" i="12"/>
  <c r="L39" i="12"/>
  <c r="J39" i="12"/>
  <c r="F39" i="12"/>
  <c r="O38" i="12"/>
  <c r="L38" i="12"/>
  <c r="J38" i="12"/>
  <c r="F38" i="12"/>
  <c r="O37" i="12"/>
  <c r="L37" i="12"/>
  <c r="J37" i="12"/>
  <c r="F37" i="12"/>
  <c r="O36" i="12"/>
  <c r="L36" i="12"/>
  <c r="J36" i="12"/>
  <c r="F36" i="12"/>
  <c r="O35" i="12"/>
  <c r="L35" i="12"/>
  <c r="J35" i="12"/>
  <c r="F35" i="12"/>
  <c r="O34" i="12"/>
  <c r="L34" i="12"/>
  <c r="J34" i="12"/>
  <c r="F34" i="12"/>
  <c r="O33" i="12"/>
  <c r="L33" i="12"/>
  <c r="J33" i="12"/>
  <c r="F33" i="12"/>
  <c r="O32" i="12"/>
  <c r="L32" i="12"/>
  <c r="J32" i="12"/>
  <c r="F32" i="12"/>
  <c r="O31" i="12"/>
  <c r="L31" i="12"/>
  <c r="J31" i="12"/>
  <c r="F31" i="12"/>
  <c r="O30" i="12"/>
  <c r="L30" i="12"/>
  <c r="J30" i="12"/>
  <c r="F30" i="12"/>
  <c r="O29" i="12"/>
  <c r="L29" i="12"/>
  <c r="J29" i="12"/>
  <c r="F29" i="12"/>
  <c r="O28" i="12"/>
  <c r="L28" i="12"/>
  <c r="J28" i="12"/>
  <c r="F28" i="12"/>
  <c r="O27" i="12"/>
  <c r="L27" i="12"/>
  <c r="J27" i="12"/>
  <c r="F27" i="12"/>
  <c r="O26" i="12"/>
  <c r="L26" i="12"/>
  <c r="J26" i="12"/>
  <c r="F26" i="12"/>
  <c r="O25" i="12"/>
  <c r="L25" i="12"/>
  <c r="J25" i="12"/>
  <c r="F25" i="12"/>
  <c r="O24" i="12"/>
  <c r="L24" i="12"/>
  <c r="J24" i="12"/>
  <c r="F24" i="12"/>
  <c r="O23" i="12"/>
  <c r="L23" i="12"/>
  <c r="J23" i="12"/>
  <c r="F23" i="12"/>
  <c r="O22" i="12"/>
  <c r="L22" i="12"/>
  <c r="J22" i="12"/>
  <c r="F22" i="12"/>
  <c r="O21" i="12"/>
  <c r="L21" i="12"/>
  <c r="J21" i="12"/>
  <c r="F21" i="12"/>
  <c r="O20" i="12"/>
  <c r="L20" i="12"/>
  <c r="J20" i="12"/>
  <c r="F20" i="12"/>
  <c r="O19" i="12"/>
  <c r="L19" i="12"/>
  <c r="J19" i="12"/>
  <c r="F19" i="12"/>
  <c r="O18" i="12"/>
  <c r="J18" i="12"/>
  <c r="F18" i="12"/>
  <c r="O17" i="12"/>
  <c r="J17" i="12"/>
  <c r="F17" i="12"/>
  <c r="O16" i="12"/>
  <c r="L16" i="12"/>
  <c r="J16" i="12"/>
  <c r="F16" i="12"/>
  <c r="O15" i="12"/>
  <c r="L15" i="12"/>
  <c r="J15" i="12"/>
  <c r="F15" i="12"/>
  <c r="O14" i="12"/>
  <c r="L14" i="12"/>
  <c r="J14" i="12"/>
  <c r="F14" i="12"/>
  <c r="O13" i="12"/>
  <c r="L13" i="12"/>
  <c r="J13" i="12"/>
  <c r="F13" i="12"/>
  <c r="O12" i="12"/>
  <c r="L12" i="12"/>
  <c r="J12" i="12"/>
  <c r="F12" i="12"/>
  <c r="O11" i="12"/>
  <c r="L11" i="12"/>
  <c r="J11" i="12"/>
  <c r="F11" i="12"/>
  <c r="O10" i="12"/>
  <c r="L10" i="12"/>
  <c r="J10" i="12"/>
  <c r="F10" i="12"/>
  <c r="O9" i="12"/>
  <c r="L9" i="12"/>
  <c r="J9" i="12"/>
  <c r="F9" i="12"/>
  <c r="O8" i="12"/>
  <c r="L8" i="12"/>
  <c r="J8" i="12"/>
  <c r="F8" i="12"/>
  <c r="O7" i="12"/>
  <c r="L7" i="12"/>
  <c r="J7" i="12"/>
  <c r="F7" i="12"/>
  <c r="J6" i="12"/>
  <c r="F6" i="12"/>
  <c r="J5" i="12"/>
  <c r="F5" i="12"/>
  <c r="O4" i="12"/>
  <c r="J4" i="12"/>
  <c r="F4" i="12"/>
  <c r="O3" i="12"/>
  <c r="J3" i="12"/>
  <c r="F3" i="12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4" i="1"/>
  <c r="O5" i="1"/>
  <c r="O6" i="1"/>
  <c r="O7" i="1"/>
  <c r="O8" i="1"/>
  <c r="O9" i="1"/>
  <c r="O10" i="1"/>
  <c r="O11" i="1"/>
  <c r="O12" i="1"/>
  <c r="O13" i="1"/>
  <c r="O3" i="1"/>
  <c r="R370" i="1" l="1"/>
  <c r="R369" i="1"/>
  <c r="R354" i="1"/>
  <c r="R355" i="1"/>
  <c r="R356" i="1"/>
  <c r="R353" i="1"/>
  <c r="J376" i="1" l="1"/>
  <c r="J377" i="1"/>
  <c r="J378" i="1"/>
  <c r="L377" i="1"/>
  <c r="L378" i="1"/>
  <c r="T378" i="1"/>
  <c r="T377" i="1"/>
  <c r="T376" i="1"/>
  <c r="T375" i="1"/>
  <c r="R378" i="1"/>
  <c r="R377" i="1"/>
  <c r="R376" i="1"/>
  <c r="R375" i="1"/>
  <c r="L376" i="1"/>
  <c r="L375" i="1"/>
  <c r="L372" i="1"/>
  <c r="L373" i="1"/>
  <c r="L374" i="1"/>
  <c r="L371" i="1"/>
  <c r="J375" i="1"/>
  <c r="J372" i="1"/>
  <c r="J373" i="1"/>
  <c r="J374" i="1"/>
  <c r="R374" i="1"/>
  <c r="R373" i="1"/>
  <c r="R372" i="1"/>
  <c r="R371" i="1"/>
  <c r="T372" i="1"/>
  <c r="T373" i="1"/>
  <c r="T374" i="1"/>
  <c r="T371" i="1"/>
  <c r="J371" i="1"/>
  <c r="L370" i="1"/>
  <c r="T370" i="1"/>
  <c r="T369" i="1"/>
  <c r="L369" i="1"/>
  <c r="J368" i="1"/>
  <c r="L368" i="1"/>
  <c r="L367" i="1"/>
  <c r="J367" i="1"/>
  <c r="J366" i="1"/>
  <c r="L366" i="1"/>
  <c r="L365" i="1"/>
  <c r="J365" i="1"/>
  <c r="J362" i="1"/>
  <c r="J363" i="1"/>
  <c r="J364" i="1"/>
  <c r="J361" i="1"/>
  <c r="L362" i="1"/>
  <c r="L363" i="1"/>
  <c r="L364" i="1"/>
  <c r="L361" i="1"/>
  <c r="J358" i="1"/>
  <c r="L358" i="1"/>
  <c r="J359" i="1"/>
  <c r="L359" i="1"/>
  <c r="J360" i="1"/>
  <c r="L360" i="1"/>
  <c r="J357" i="1"/>
  <c r="L357" i="1"/>
  <c r="L354" i="1"/>
  <c r="L355" i="1"/>
  <c r="L356" i="1"/>
  <c r="J354" i="1"/>
  <c r="J355" i="1"/>
  <c r="J356" i="1"/>
  <c r="X356" i="1"/>
  <c r="X355" i="1"/>
  <c r="T356" i="1"/>
  <c r="T355" i="1"/>
  <c r="X354" i="1"/>
  <c r="X353" i="1"/>
  <c r="T354" i="1"/>
  <c r="T353" i="1"/>
  <c r="J353" i="1"/>
  <c r="L353" i="1"/>
  <c r="L346" i="1"/>
  <c r="L347" i="1"/>
  <c r="L348" i="1"/>
  <c r="L349" i="1"/>
  <c r="L350" i="1"/>
  <c r="L351" i="1"/>
  <c r="L352" i="1"/>
  <c r="L345" i="1"/>
  <c r="T352" i="1"/>
  <c r="T351" i="1"/>
  <c r="T350" i="1"/>
  <c r="T349" i="1"/>
  <c r="T348" i="1"/>
  <c r="T347" i="1"/>
  <c r="T346" i="1"/>
  <c r="T345" i="1"/>
  <c r="J352" i="1"/>
  <c r="J351" i="1"/>
  <c r="J350" i="1"/>
  <c r="J349" i="1"/>
  <c r="X352" i="1"/>
  <c r="X351" i="1"/>
  <c r="X350" i="1"/>
  <c r="X349" i="1"/>
  <c r="X348" i="1"/>
  <c r="X347" i="1"/>
  <c r="X346" i="1"/>
  <c r="X345" i="1"/>
  <c r="V352" i="1"/>
  <c r="V351" i="1"/>
  <c r="V350" i="1"/>
  <c r="V349" i="1"/>
  <c r="V348" i="1"/>
  <c r="V347" i="1"/>
  <c r="V346" i="1"/>
  <c r="V345" i="1"/>
  <c r="J346" i="1"/>
  <c r="J347" i="1"/>
  <c r="J348" i="1"/>
  <c r="J345" i="1"/>
  <c r="R344" i="1"/>
  <c r="R343" i="1"/>
  <c r="R342" i="1"/>
  <c r="R341" i="1"/>
  <c r="R340" i="1"/>
  <c r="R339" i="1"/>
  <c r="R338" i="1"/>
  <c r="R337" i="1"/>
  <c r="V338" i="1"/>
  <c r="V339" i="1"/>
  <c r="V340" i="1"/>
  <c r="V341" i="1"/>
  <c r="V342" i="1"/>
  <c r="V343" i="1"/>
  <c r="V344" i="1"/>
  <c r="V337" i="1"/>
  <c r="L344" i="1"/>
  <c r="J344" i="1"/>
  <c r="L343" i="1"/>
  <c r="J343" i="1"/>
  <c r="L342" i="1"/>
  <c r="J342" i="1"/>
  <c r="L341" i="1"/>
  <c r="J341" i="1"/>
  <c r="J337" i="1"/>
  <c r="J338" i="1"/>
  <c r="J339" i="1"/>
  <c r="J340" i="1"/>
  <c r="L337" i="1"/>
  <c r="L338" i="1"/>
  <c r="L339" i="1"/>
  <c r="L340" i="1"/>
  <c r="J336" i="1"/>
  <c r="L336" i="1"/>
  <c r="L335" i="1"/>
  <c r="J335" i="1"/>
  <c r="L334" i="1"/>
  <c r="J333" i="1"/>
  <c r="J334" i="1"/>
  <c r="X334" i="1"/>
  <c r="X333" i="1"/>
  <c r="V334" i="1"/>
  <c r="V333" i="1"/>
  <c r="R334" i="1"/>
  <c r="R333" i="1"/>
  <c r="L333" i="1"/>
  <c r="J332" i="1"/>
  <c r="L332" i="1"/>
  <c r="L331" i="1"/>
  <c r="J331" i="1"/>
  <c r="L328" i="1"/>
  <c r="L329" i="1"/>
  <c r="L330" i="1"/>
  <c r="X330" i="1"/>
  <c r="X329" i="1"/>
  <c r="X328" i="1"/>
  <c r="X327" i="1"/>
  <c r="V330" i="1"/>
  <c r="V329" i="1"/>
  <c r="V328" i="1"/>
  <c r="V327" i="1"/>
  <c r="T328" i="1"/>
  <c r="T329" i="1"/>
  <c r="T330" i="1"/>
  <c r="T327" i="1"/>
  <c r="L327" i="1"/>
  <c r="L326" i="1"/>
  <c r="L325" i="1"/>
  <c r="J318" i="1"/>
  <c r="J319" i="1"/>
  <c r="J320" i="1"/>
  <c r="J321" i="1"/>
  <c r="J322" i="1"/>
  <c r="J323" i="1"/>
  <c r="J324" i="1"/>
  <c r="L318" i="1"/>
  <c r="L319" i="1"/>
  <c r="L320" i="1"/>
  <c r="L321" i="1"/>
  <c r="L322" i="1"/>
  <c r="L323" i="1"/>
  <c r="L324" i="1"/>
  <c r="T324" i="1"/>
  <c r="T323" i="1"/>
  <c r="T322" i="1"/>
  <c r="T321" i="1"/>
  <c r="T320" i="1"/>
  <c r="T319" i="1"/>
  <c r="T318" i="1"/>
  <c r="T317" i="1"/>
  <c r="X318" i="1"/>
  <c r="X319" i="1"/>
  <c r="X320" i="1"/>
  <c r="X321" i="1"/>
  <c r="X322" i="1"/>
  <c r="X323" i="1"/>
  <c r="X324" i="1"/>
  <c r="X317" i="1"/>
  <c r="L317" i="1"/>
  <c r="J317" i="1"/>
  <c r="L314" i="1"/>
  <c r="L315" i="1"/>
  <c r="L316" i="1"/>
  <c r="J314" i="1"/>
  <c r="J315" i="1"/>
  <c r="J316" i="1"/>
  <c r="L313" i="1"/>
  <c r="J313" i="1"/>
  <c r="R310" i="1"/>
  <c r="R311" i="1"/>
  <c r="R312" i="1"/>
  <c r="R309" i="1"/>
  <c r="J308" i="1"/>
  <c r="J307" i="1"/>
  <c r="T308" i="1"/>
  <c r="T307" i="1"/>
  <c r="L308" i="1"/>
  <c r="L307" i="1"/>
  <c r="R306" i="1"/>
  <c r="R305" i="1"/>
  <c r="R304" i="1"/>
  <c r="R303" i="1"/>
  <c r="R302" i="1"/>
  <c r="R301" i="1"/>
  <c r="R300" i="1"/>
  <c r="R299" i="1"/>
  <c r="J300" i="1"/>
  <c r="J301" i="1"/>
  <c r="J302" i="1"/>
  <c r="J303" i="1"/>
  <c r="J304" i="1"/>
  <c r="J305" i="1"/>
  <c r="J306" i="1"/>
  <c r="J299" i="1"/>
  <c r="L300" i="1"/>
  <c r="L301" i="1"/>
  <c r="L302" i="1"/>
  <c r="L303" i="1"/>
  <c r="L304" i="1"/>
  <c r="L305" i="1"/>
  <c r="L306" i="1"/>
  <c r="L299" i="1"/>
  <c r="J296" i="1"/>
  <c r="L296" i="1"/>
  <c r="J297" i="1"/>
  <c r="L297" i="1"/>
  <c r="J298" i="1"/>
  <c r="L298" i="1"/>
  <c r="R296" i="1"/>
  <c r="R297" i="1"/>
  <c r="R298" i="1"/>
  <c r="R295" i="1"/>
  <c r="J295" i="1"/>
  <c r="L295" i="1"/>
  <c r="J285" i="1" l="1"/>
  <c r="J286" i="1"/>
  <c r="J287" i="1"/>
  <c r="J288" i="1"/>
  <c r="J289" i="1"/>
  <c r="J290" i="1"/>
  <c r="J291" i="1"/>
  <c r="J292" i="1"/>
  <c r="J293" i="1"/>
  <c r="J294" i="1"/>
  <c r="L285" i="1"/>
  <c r="L286" i="1"/>
  <c r="L287" i="1"/>
  <c r="L288" i="1"/>
  <c r="L289" i="1"/>
  <c r="L290" i="1"/>
  <c r="L291" i="1"/>
  <c r="L292" i="1"/>
  <c r="L293" i="1"/>
  <c r="L294" i="1"/>
  <c r="V284" i="1"/>
  <c r="V283" i="1"/>
  <c r="L284" i="1"/>
  <c r="J284" i="1"/>
  <c r="J283" i="1"/>
  <c r="L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J267" i="1"/>
  <c r="X260" i="1"/>
  <c r="X261" i="1"/>
  <c r="X262" i="1"/>
  <c r="X263" i="1"/>
  <c r="X264" i="1"/>
  <c r="X265" i="1"/>
  <c r="X266" i="1"/>
  <c r="X259" i="1"/>
  <c r="V260" i="1"/>
  <c r="V261" i="1"/>
  <c r="V262" i="1"/>
  <c r="V263" i="1"/>
  <c r="V264" i="1"/>
  <c r="V265" i="1"/>
  <c r="V266" i="1"/>
  <c r="V259" i="1"/>
  <c r="J260" i="1"/>
  <c r="J261" i="1"/>
  <c r="J262" i="1"/>
  <c r="J263" i="1"/>
  <c r="J264" i="1"/>
  <c r="J265" i="1"/>
  <c r="J266" i="1"/>
  <c r="L260" i="1"/>
  <c r="L261" i="1"/>
  <c r="L262" i="1"/>
  <c r="L263" i="1"/>
  <c r="L264" i="1"/>
  <c r="L265" i="1"/>
  <c r="L266" i="1"/>
  <c r="L259" i="1"/>
  <c r="J259" i="1"/>
  <c r="J249" i="1" l="1"/>
  <c r="J250" i="1"/>
  <c r="J251" i="1"/>
  <c r="J252" i="1"/>
  <c r="J253" i="1"/>
  <c r="J254" i="1"/>
  <c r="J255" i="1"/>
  <c r="J256" i="1"/>
  <c r="J257" i="1"/>
  <c r="J258" i="1"/>
  <c r="L249" i="1"/>
  <c r="L250" i="1"/>
  <c r="L251" i="1"/>
  <c r="L252" i="1"/>
  <c r="L253" i="1"/>
  <c r="L254" i="1"/>
  <c r="L255" i="1"/>
  <c r="L256" i="1"/>
  <c r="L257" i="1"/>
  <c r="L258" i="1"/>
  <c r="R247" i="1"/>
  <c r="R248" i="1"/>
  <c r="V247" i="1"/>
  <c r="V248" i="1"/>
  <c r="X247" i="1"/>
  <c r="X248" i="1"/>
  <c r="R246" i="1"/>
  <c r="R245" i="1"/>
  <c r="V246" i="1"/>
  <c r="V245" i="1"/>
  <c r="X246" i="1"/>
  <c r="X245" i="1"/>
  <c r="J246" i="1"/>
  <c r="J247" i="1"/>
  <c r="J248" i="1"/>
  <c r="J245" i="1"/>
  <c r="L245" i="1"/>
  <c r="L246" i="1"/>
  <c r="L247" i="1"/>
  <c r="L248" i="1"/>
  <c r="T244" i="1" l="1"/>
  <c r="T243" i="1"/>
  <c r="R244" i="1"/>
  <c r="R243" i="1"/>
  <c r="J244" i="1"/>
  <c r="J243" i="1"/>
  <c r="L244" i="1"/>
  <c r="L243" i="1"/>
  <c r="J242" i="1"/>
  <c r="J241" i="1"/>
  <c r="L240" i="1"/>
  <c r="J240" i="1"/>
  <c r="L239" i="1"/>
  <c r="J239" i="1"/>
  <c r="L238" i="1"/>
  <c r="J238" i="1"/>
  <c r="L237" i="1"/>
  <c r="J237" i="1"/>
  <c r="L236" i="1"/>
  <c r="J236" i="1"/>
  <c r="L235" i="1"/>
  <c r="J235" i="1"/>
  <c r="L234" i="1"/>
  <c r="J234" i="1"/>
  <c r="L233" i="1"/>
  <c r="J233" i="1"/>
  <c r="L227" i="1"/>
  <c r="L228" i="1"/>
  <c r="L229" i="1"/>
  <c r="L230" i="1"/>
  <c r="L231" i="1"/>
  <c r="L232" i="1"/>
  <c r="J227" i="1"/>
  <c r="J228" i="1"/>
  <c r="J229" i="1"/>
  <c r="J230" i="1"/>
  <c r="J231" i="1"/>
  <c r="J232" i="1"/>
  <c r="J225" i="1"/>
  <c r="J226" i="1"/>
  <c r="L226" i="1"/>
  <c r="L225" i="1"/>
  <c r="L222" i="1"/>
  <c r="L223" i="1"/>
  <c r="L224" i="1"/>
  <c r="J222" i="1"/>
  <c r="J223" i="1"/>
  <c r="J224" i="1"/>
  <c r="L221" i="1"/>
  <c r="J221" i="1"/>
  <c r="L216" i="1"/>
  <c r="L217" i="1"/>
  <c r="L218" i="1"/>
  <c r="L219" i="1"/>
  <c r="L220" i="1"/>
  <c r="X216" i="1"/>
  <c r="X217" i="1"/>
  <c r="X218" i="1"/>
  <c r="X219" i="1"/>
  <c r="X220" i="1"/>
  <c r="X215" i="1"/>
  <c r="V220" i="1"/>
  <c r="V219" i="1"/>
  <c r="V218" i="1"/>
  <c r="V217" i="1"/>
  <c r="V216" i="1"/>
  <c r="V215" i="1"/>
  <c r="T216" i="1"/>
  <c r="T217" i="1"/>
  <c r="T218" i="1"/>
  <c r="T219" i="1"/>
  <c r="T220" i="1"/>
  <c r="T215" i="1"/>
  <c r="L215" i="1"/>
  <c r="L214" i="1"/>
  <c r="J213" i="1"/>
  <c r="J214" i="1"/>
  <c r="V214" i="1"/>
  <c r="V213" i="1"/>
  <c r="R214" i="1"/>
  <c r="R213" i="1"/>
  <c r="L213" i="1"/>
  <c r="L206" i="1"/>
  <c r="L207" i="1"/>
  <c r="L208" i="1"/>
  <c r="L209" i="1"/>
  <c r="L210" i="1"/>
  <c r="L211" i="1"/>
  <c r="L212" i="1"/>
  <c r="J206" i="1"/>
  <c r="J207" i="1"/>
  <c r="J208" i="1"/>
  <c r="J209" i="1"/>
  <c r="J210" i="1"/>
  <c r="J211" i="1"/>
  <c r="J212" i="1"/>
  <c r="R212" i="1"/>
  <c r="R211" i="1"/>
  <c r="R210" i="1"/>
  <c r="R209" i="1"/>
  <c r="R208" i="1"/>
  <c r="R207" i="1"/>
  <c r="R206" i="1"/>
  <c r="R205" i="1"/>
  <c r="V212" i="1"/>
  <c r="V211" i="1"/>
  <c r="V210" i="1"/>
  <c r="V209" i="1"/>
  <c r="V208" i="1"/>
  <c r="V207" i="1"/>
  <c r="V206" i="1"/>
  <c r="V205" i="1"/>
  <c r="X206" i="1"/>
  <c r="X207" i="1"/>
  <c r="X208" i="1"/>
  <c r="X209" i="1"/>
  <c r="X210" i="1"/>
  <c r="X211" i="1"/>
  <c r="X212" i="1"/>
  <c r="X205" i="1"/>
  <c r="L205" i="1"/>
  <c r="J205" i="1"/>
  <c r="L201" i="1"/>
  <c r="L202" i="1"/>
  <c r="L203" i="1"/>
  <c r="L204" i="1"/>
  <c r="J202" i="1"/>
  <c r="J203" i="1"/>
  <c r="J204" i="1"/>
  <c r="J201" i="1"/>
  <c r="J198" i="1"/>
  <c r="J199" i="1"/>
  <c r="J200" i="1"/>
  <c r="J197" i="1"/>
  <c r="L191" i="1"/>
  <c r="L192" i="1"/>
  <c r="L193" i="1"/>
  <c r="L194" i="1"/>
  <c r="L195" i="1"/>
  <c r="L196" i="1"/>
  <c r="L186" i="1"/>
  <c r="L187" i="1"/>
  <c r="L188" i="1"/>
  <c r="L189" i="1"/>
  <c r="L190" i="1"/>
  <c r="L185" i="1"/>
  <c r="J182" i="1"/>
  <c r="L182" i="1"/>
  <c r="J183" i="1"/>
  <c r="L183" i="1"/>
  <c r="J184" i="1"/>
  <c r="L184" i="1"/>
  <c r="J180" i="1"/>
  <c r="L180" i="1"/>
  <c r="J181" i="1"/>
  <c r="L181" i="1"/>
  <c r="L179" i="1"/>
  <c r="J179" i="1"/>
  <c r="R176" i="1" l="1"/>
  <c r="R177" i="1"/>
  <c r="R178" i="1"/>
  <c r="R175" i="1"/>
  <c r="J177" i="1"/>
  <c r="L177" i="1"/>
  <c r="J178" i="1"/>
  <c r="L178" i="1"/>
  <c r="L176" i="1"/>
  <c r="J176" i="1"/>
  <c r="L175" i="1"/>
  <c r="J175" i="1"/>
  <c r="L174" i="1"/>
  <c r="J173" i="1"/>
  <c r="J174" i="1"/>
  <c r="L173" i="1"/>
  <c r="V174" i="1"/>
  <c r="V173" i="1"/>
  <c r="T174" i="1"/>
  <c r="T173" i="1"/>
  <c r="R174" i="1"/>
  <c r="R173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J14" i="1"/>
  <c r="J15" i="1"/>
  <c r="J16" i="1"/>
  <c r="J17" i="1"/>
  <c r="J13" i="1"/>
  <c r="J149" i="1"/>
  <c r="J9" i="1" l="1"/>
  <c r="L3" i="1" l="1"/>
  <c r="L5" i="1"/>
  <c r="L4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J139" i="1"/>
  <c r="J140" i="1"/>
  <c r="J141" i="1"/>
  <c r="J142" i="1"/>
  <c r="J10" i="1"/>
  <c r="J11" i="1"/>
  <c r="J12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</calcChain>
</file>

<file path=xl/sharedStrings.xml><?xml version="1.0" encoding="utf-8"?>
<sst xmlns="http://schemas.openxmlformats.org/spreadsheetml/2006/main" count="12469" uniqueCount="187">
  <si>
    <t>Author</t>
  </si>
  <si>
    <t>Country</t>
  </si>
  <si>
    <t>Crop Type</t>
  </si>
  <si>
    <t>pH</t>
  </si>
  <si>
    <t>Experimental Duration (Days)</t>
  </si>
  <si>
    <t>Texture class</t>
  </si>
  <si>
    <t>C:N</t>
  </si>
  <si>
    <t>Replicate</t>
  </si>
  <si>
    <t>Greenhouse gases emission</t>
  </si>
  <si>
    <t>SD</t>
  </si>
  <si>
    <t>Rice</t>
  </si>
  <si>
    <t>-</t>
  </si>
  <si>
    <t>Sandy loam</t>
  </si>
  <si>
    <t>China</t>
  </si>
  <si>
    <t>Zhang et al., (2016)</t>
  </si>
  <si>
    <t>Maize</t>
  </si>
  <si>
    <t>Clay loam</t>
  </si>
  <si>
    <t>Wheat</t>
  </si>
  <si>
    <t>Sandy</t>
  </si>
  <si>
    <t>Fallow</t>
  </si>
  <si>
    <t>Tillage method</t>
  </si>
  <si>
    <t>CT</t>
  </si>
  <si>
    <t>Water management</t>
  </si>
  <si>
    <t>Irrigated</t>
  </si>
  <si>
    <t>NT</t>
  </si>
  <si>
    <t>Rainfed</t>
  </si>
  <si>
    <t>Yao et al., (2013)</t>
  </si>
  <si>
    <t>Ahmad et al., (2009)</t>
  </si>
  <si>
    <t>Silty clay loam</t>
  </si>
  <si>
    <t>Silty clay</t>
  </si>
  <si>
    <t>Li et al., (2011)</t>
  </si>
  <si>
    <t>Zhang et al., (2015)</t>
  </si>
  <si>
    <t>Wang et al., (2019)</t>
  </si>
  <si>
    <t>Niu et al., (2019)</t>
  </si>
  <si>
    <t>Hao et al., (2016)</t>
  </si>
  <si>
    <t>Wang et al., (2020)</t>
  </si>
  <si>
    <t>Li et al., (2010)</t>
  </si>
  <si>
    <t>Rapeseed</t>
  </si>
  <si>
    <t>Fan et al., (2020)</t>
  </si>
  <si>
    <t>sandy clay loam</t>
  </si>
  <si>
    <t>Liu et al., (2015)</t>
  </si>
  <si>
    <t>Cheng-Fang et al., (2012)</t>
  </si>
  <si>
    <t>Zhang et al., (2013)</t>
  </si>
  <si>
    <t>Zhang et al., (2021)</t>
  </si>
  <si>
    <t>Wang et al., (2021)</t>
  </si>
  <si>
    <t>Peng et al., (2020)</t>
  </si>
  <si>
    <t>Pea</t>
  </si>
  <si>
    <t>Li et al., (2021)</t>
  </si>
  <si>
    <t>sandy loam</t>
  </si>
  <si>
    <t>Shang et al., (2021)</t>
  </si>
  <si>
    <t>Alhassan et al., (2021)</t>
  </si>
  <si>
    <t>Jia et al., (2021)</t>
  </si>
  <si>
    <t xml:space="preserve"> Clay loam</t>
  </si>
  <si>
    <t>Chen et al., (2021)</t>
  </si>
  <si>
    <t>Yuan et al., (2022)</t>
  </si>
  <si>
    <t>Li et al., (2022)</t>
  </si>
  <si>
    <t>Virk et al., (2022)</t>
  </si>
  <si>
    <t>Province</t>
  </si>
  <si>
    <t>Hebei</t>
  </si>
  <si>
    <t>Silt loam</t>
  </si>
  <si>
    <t>Soybean</t>
  </si>
  <si>
    <t>Wang et al., (2022)</t>
  </si>
  <si>
    <t>Shaanxi</t>
  </si>
  <si>
    <t>Zheng et al., (2022)</t>
  </si>
  <si>
    <t>Hunan</t>
  </si>
  <si>
    <t xml:space="preserve">Clay </t>
  </si>
  <si>
    <t>Shandong</t>
  </si>
  <si>
    <t>Hubei</t>
  </si>
  <si>
    <t>Jiangxi</t>
  </si>
  <si>
    <t>Jiangsu</t>
  </si>
  <si>
    <t>Henan</t>
  </si>
  <si>
    <t>Chongqing</t>
  </si>
  <si>
    <t>Gansu</t>
  </si>
  <si>
    <t>Jilin</t>
  </si>
  <si>
    <t xml:space="preserve">Hunan </t>
  </si>
  <si>
    <t>Clay</t>
  </si>
  <si>
    <t>Sun et al., (2022)</t>
  </si>
  <si>
    <t>Loam</t>
  </si>
  <si>
    <t>wheat</t>
  </si>
  <si>
    <t>Pu et al., (2022)</t>
  </si>
  <si>
    <t xml:space="preserve">Hebei </t>
  </si>
  <si>
    <t>Huang et al., (2022)</t>
  </si>
  <si>
    <t xml:space="preserve">Clay loam </t>
  </si>
  <si>
    <t>Li et al., (20220)</t>
  </si>
  <si>
    <t>Want et al.m (2022)</t>
  </si>
  <si>
    <t>Tang et al., (2022)</t>
  </si>
  <si>
    <t>Gao et al., (2022)</t>
  </si>
  <si>
    <t>Guo et al., (2019)</t>
  </si>
  <si>
    <t>Chen et al., (2008)</t>
  </si>
  <si>
    <t>Li et al., (2013)</t>
  </si>
  <si>
    <t>Heilongjiang</t>
  </si>
  <si>
    <t>Wei et al., (2007)</t>
  </si>
  <si>
    <t>Ma et alk.,(2013)</t>
  </si>
  <si>
    <t>Silt clay</t>
  </si>
  <si>
    <t>Tian et., (2012)</t>
  </si>
  <si>
    <t>Yao et al., (2009)</t>
  </si>
  <si>
    <t>Jiangdu</t>
  </si>
  <si>
    <t>Sandy clay</t>
  </si>
  <si>
    <t>Jian-She et al., (2011)</t>
  </si>
  <si>
    <t>Tu et al.,(2017)</t>
  </si>
  <si>
    <t>Yao et al., (2010)</t>
  </si>
  <si>
    <t>Lu et al., (2016)</t>
  </si>
  <si>
    <t>Han et al., (2017)</t>
  </si>
  <si>
    <t>Years</t>
  </si>
  <si>
    <r>
      <t>N</t>
    </r>
    <r>
      <rPr>
        <vertAlign val="subscript"/>
        <sz val="11"/>
        <color theme="1"/>
        <rFont val="Calibri"/>
        <family val="1"/>
        <scheme val="minor"/>
      </rPr>
      <t>2</t>
    </r>
    <r>
      <rPr>
        <sz val="11"/>
        <color theme="1"/>
        <rFont val="Calibri"/>
        <family val="1"/>
        <scheme val="minor"/>
      </rPr>
      <t>O fluxes</t>
    </r>
  </si>
  <si>
    <r>
      <t>CH</t>
    </r>
    <r>
      <rPr>
        <sz val="8"/>
        <color theme="1"/>
        <rFont val="Calibri"/>
        <family val="1"/>
        <scheme val="minor"/>
      </rPr>
      <t>4</t>
    </r>
    <r>
      <rPr>
        <sz val="11"/>
        <color theme="1"/>
        <rFont val="Calibri"/>
        <family val="1"/>
        <scheme val="minor"/>
      </rPr>
      <t xml:space="preserve"> fluxes</t>
    </r>
  </si>
  <si>
    <t>CO₂ fluxes</t>
  </si>
  <si>
    <t xml:space="preserve">Grain Yield  </t>
  </si>
  <si>
    <t xml:space="preserve"> N rate</t>
  </si>
  <si>
    <t>State</t>
  </si>
  <si>
    <t>Ussiri et al., (2009)</t>
  </si>
  <si>
    <t>USA</t>
  </si>
  <si>
    <t>Ohio</t>
  </si>
  <si>
    <t>Silty Loam</t>
  </si>
  <si>
    <t>Datta et al., (2013)</t>
  </si>
  <si>
    <t>Behnke et al., (2018)</t>
  </si>
  <si>
    <t>Illinois</t>
  </si>
  <si>
    <t>Smith et al., (2012)</t>
  </si>
  <si>
    <t>Alabama</t>
  </si>
  <si>
    <t>Mosier et al., (2006)</t>
  </si>
  <si>
    <t>Colorado</t>
  </si>
  <si>
    <t>sandy clay</t>
  </si>
  <si>
    <t>3,2</t>
  </si>
  <si>
    <t>Joshua et al., (2018)</t>
  </si>
  <si>
    <t>Arkansas</t>
  </si>
  <si>
    <t>Behnke et al., (2019)</t>
  </si>
  <si>
    <t>Waldo et al., (2019)</t>
  </si>
  <si>
    <t xml:space="preserve">Washington </t>
  </si>
  <si>
    <t>Chen et alk., (2018)</t>
  </si>
  <si>
    <t>Maryland</t>
  </si>
  <si>
    <t>Vegetable</t>
  </si>
  <si>
    <t>Nawaz et al., (2017)</t>
  </si>
  <si>
    <t xml:space="preserve"> Gelfand et al., (2016)</t>
  </si>
  <si>
    <t>Michigan</t>
  </si>
  <si>
    <t>Motschenbacher et al., (2015)</t>
  </si>
  <si>
    <t xml:space="preserve"> Gelfand et al., (2013)</t>
  </si>
  <si>
    <t>Omonode et al., (2011)</t>
  </si>
  <si>
    <t>Indiana</t>
  </si>
  <si>
    <t>Venterea et al., (2006)</t>
  </si>
  <si>
    <t>Minnesota</t>
  </si>
  <si>
    <t>Suwanwaree et al., (2005)</t>
  </si>
  <si>
    <t>Sainju et al., (2002)</t>
  </si>
  <si>
    <t>Georgia</t>
  </si>
  <si>
    <t>Reicosky et al., (1999)</t>
  </si>
  <si>
    <t>Jacinthe et al., (1997)</t>
  </si>
  <si>
    <t>Silt</t>
  </si>
  <si>
    <t>Reicosky et al., (1997)</t>
  </si>
  <si>
    <t>Texas</t>
  </si>
  <si>
    <t>Grassland</t>
  </si>
  <si>
    <t>Sorghum</t>
  </si>
  <si>
    <t>Franzluebbers et al., (1995)</t>
  </si>
  <si>
    <t>O’Brien et al.m (2022)</t>
  </si>
  <si>
    <t xml:space="preserve">Iowa </t>
  </si>
  <si>
    <t>Ruis et al., (2022)</t>
  </si>
  <si>
    <t>Nebraska</t>
  </si>
  <si>
    <t>soybean</t>
  </si>
  <si>
    <t>Rai et al, (2022)</t>
  </si>
  <si>
    <t>South Dakota</t>
  </si>
  <si>
    <t>Sainju et al., (2021)</t>
  </si>
  <si>
    <t>Montana</t>
  </si>
  <si>
    <t>Bilen et al., (2022)</t>
  </si>
  <si>
    <t xml:space="preserve">Silt loam </t>
  </si>
  <si>
    <t>Jacobs et al., (2022)</t>
  </si>
  <si>
    <t>Mississippi</t>
  </si>
  <si>
    <t>Behnke et al., (2022)</t>
  </si>
  <si>
    <t>Slayden et al., (2022)</t>
  </si>
  <si>
    <t>Grint et al., (2021)</t>
  </si>
  <si>
    <t>Wisconsin</t>
  </si>
  <si>
    <t>Mummey et al., (1998)</t>
  </si>
  <si>
    <t>Cotton</t>
  </si>
  <si>
    <t>Tobacco</t>
  </si>
  <si>
    <t>Sunflowers</t>
  </si>
  <si>
    <t>Oat</t>
  </si>
  <si>
    <t>Barley</t>
  </si>
  <si>
    <t>Kumar et al., (2012)</t>
  </si>
  <si>
    <t xml:space="preserve">Silt  loam </t>
  </si>
  <si>
    <t>Karunatilake et al., (2000)</t>
  </si>
  <si>
    <t>New York</t>
  </si>
  <si>
    <t>Halvorson et al., (2000)</t>
  </si>
  <si>
    <t>North Dakota</t>
  </si>
  <si>
    <t>Halvorson et al., (2002)</t>
  </si>
  <si>
    <t>Machado et al., (2007)</t>
  </si>
  <si>
    <t>Oregon</t>
  </si>
  <si>
    <t>Lyon et al., (1998)</t>
  </si>
  <si>
    <t>Wilhelm et al.m (2004)</t>
  </si>
  <si>
    <t xml:space="preserve">Grain Yield      </t>
  </si>
  <si>
    <t xml:space="preserve"> N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</si>
</sst>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1"/>
      <scheme val="minor"/>
    </font>
    <font>
      <vertAlign val="subscript"/>
      <sz val="11"/>
      <color theme="1"/>
      <name val="Calibri"/>
      <family val="1"/>
      <scheme val="minor"/>
    </font>
    <font>
      <sz val="8"/>
      <color theme="1"/>
      <name val="Calibri"/>
      <family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0" fillId="0" borderId="0" xfId="0"/>
  </cellXfs>
  <cellStyles count="2"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cholar.google.com/citations?user=tDCTZBcAAAAJ&amp;hl=en&amp;oi=sra" TargetMode="External"/><Relationship Id="rId13" Type="http://schemas.openxmlformats.org/officeDocument/2006/relationships/hyperlink" Target="https://scholar.google.com/citations?user=tDCTZBcAAAAJ&amp;hl=en&amp;oi=sra" TargetMode="External"/><Relationship Id="rId18" Type="http://schemas.openxmlformats.org/officeDocument/2006/relationships/hyperlink" Target="https://scholar.google.com/citations?user=tDCTZBcAAAAJ&amp;hl=en&amp;oi=sra" TargetMode="External"/><Relationship Id="rId3" Type="http://schemas.openxmlformats.org/officeDocument/2006/relationships/hyperlink" Target="https://en.wikipedia.org/wiki/Maryland" TargetMode="External"/><Relationship Id="rId7" Type="http://schemas.openxmlformats.org/officeDocument/2006/relationships/hyperlink" Target="https://scholar.google.com/citations?user=tDCTZBcAAAAJ&amp;hl=en&amp;oi=sra" TargetMode="External"/><Relationship Id="rId12" Type="http://schemas.openxmlformats.org/officeDocument/2006/relationships/hyperlink" Target="https://scholar.google.com/citations?user=tDCTZBcAAAAJ&amp;hl=en&amp;oi=sra" TargetMode="External"/><Relationship Id="rId17" Type="http://schemas.openxmlformats.org/officeDocument/2006/relationships/hyperlink" Target="https://scholar.google.com/citations?user=tDCTZBcAAAAJ&amp;hl=en&amp;oi=sra" TargetMode="External"/><Relationship Id="rId2" Type="http://schemas.openxmlformats.org/officeDocument/2006/relationships/hyperlink" Target="https://en.wikipedia.org/wiki/Maryland" TargetMode="External"/><Relationship Id="rId16" Type="http://schemas.openxmlformats.org/officeDocument/2006/relationships/hyperlink" Target="https://scholar.google.com/citations?user=tDCTZBcAAAAJ&amp;hl=en&amp;oi=sra" TargetMode="External"/><Relationship Id="rId1" Type="http://schemas.openxmlformats.org/officeDocument/2006/relationships/hyperlink" Target="https://en.wikipedia.org/wiki/Maryland" TargetMode="External"/><Relationship Id="rId6" Type="http://schemas.openxmlformats.org/officeDocument/2006/relationships/hyperlink" Target="https://en.wikipedia.org/wiki/Maryland" TargetMode="External"/><Relationship Id="rId11" Type="http://schemas.openxmlformats.org/officeDocument/2006/relationships/hyperlink" Target="https://scholar.google.com/citations?user=tDCTZBcAAAAJ&amp;hl=en&amp;oi=sra" TargetMode="External"/><Relationship Id="rId5" Type="http://schemas.openxmlformats.org/officeDocument/2006/relationships/hyperlink" Target="https://en.wikipedia.org/wiki/Maryland" TargetMode="External"/><Relationship Id="rId15" Type="http://schemas.openxmlformats.org/officeDocument/2006/relationships/hyperlink" Target="https://scholar.google.com/citations?user=tDCTZBcAAAAJ&amp;hl=en&amp;oi=sra" TargetMode="External"/><Relationship Id="rId10" Type="http://schemas.openxmlformats.org/officeDocument/2006/relationships/hyperlink" Target="https://scholar.google.com/citations?user=tDCTZBcAAAAJ&amp;hl=en&amp;oi=sra" TargetMode="External"/><Relationship Id="rId4" Type="http://schemas.openxmlformats.org/officeDocument/2006/relationships/hyperlink" Target="https://en.wikipedia.org/wiki/Maryland" TargetMode="External"/><Relationship Id="rId9" Type="http://schemas.openxmlformats.org/officeDocument/2006/relationships/hyperlink" Target="https://scholar.google.com/citations?user=tDCTZBcAAAAJ&amp;hl=en&amp;oi=sra" TargetMode="External"/><Relationship Id="rId14" Type="http://schemas.openxmlformats.org/officeDocument/2006/relationships/hyperlink" Target="https://scholar.google.com/citations?user=tDCTZBcAAAAJ&amp;hl=en&amp;oi=s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8"/>
  <sheetViews>
    <sheetView zoomScaleNormal="100" workbookViewId="0">
      <selection activeCell="E18" sqref="E18"/>
    </sheetView>
  </sheetViews>
  <sheetFormatPr defaultRowHeight="14.5" x14ac:dyDescent="0.35"/>
  <cols>
    <col min="1" max="1" width="26.453125" customWidth="1"/>
    <col min="2" max="3" width="14.26953125" customWidth="1"/>
    <col min="4" max="4" width="13.54296875" customWidth="1"/>
    <col min="5" max="8" width="17.26953125" customWidth="1"/>
    <col min="9" max="10" width="15.26953125" customWidth="1"/>
    <col min="14" max="15" width="11.81640625" customWidth="1"/>
    <col min="16" max="16" width="15" customWidth="1"/>
    <col min="17" max="17" width="14.81640625" customWidth="1"/>
    <col min="18" max="18" width="13.54296875" customWidth="1"/>
    <col min="19" max="19" width="12.7265625" customWidth="1"/>
    <col min="21" max="21" width="11.54296875" customWidth="1"/>
    <col min="23" max="23" width="11.7265625" customWidth="1"/>
  </cols>
  <sheetData>
    <row r="1" spans="1:24" ht="20.25" customHeight="1" x14ac:dyDescent="0.35">
      <c r="I1" s="1"/>
      <c r="J1" s="1"/>
      <c r="K1" s="1"/>
      <c r="L1" s="1"/>
      <c r="M1" s="1"/>
      <c r="S1" s="1" t="s">
        <v>8</v>
      </c>
      <c r="T1" s="1"/>
      <c r="U1" s="1"/>
      <c r="V1" s="1"/>
      <c r="W1" s="1"/>
      <c r="X1" s="1"/>
    </row>
    <row r="2" spans="1:24" ht="36" customHeight="1" x14ac:dyDescent="0.45">
      <c r="A2" t="s">
        <v>0</v>
      </c>
      <c r="B2" t="s">
        <v>1</v>
      </c>
      <c r="C2" t="s">
        <v>57</v>
      </c>
      <c r="D2" t="s">
        <v>2</v>
      </c>
      <c r="E2" t="s">
        <v>4</v>
      </c>
      <c r="F2" t="s">
        <v>103</v>
      </c>
      <c r="G2" t="s">
        <v>7</v>
      </c>
      <c r="H2" t="s">
        <v>22</v>
      </c>
      <c r="I2" t="s">
        <v>5</v>
      </c>
      <c r="K2" t="s">
        <v>3</v>
      </c>
      <c r="M2" t="s">
        <v>6</v>
      </c>
      <c r="N2" t="s">
        <v>108</v>
      </c>
      <c r="P2" t="s">
        <v>20</v>
      </c>
      <c r="Q2" t="s">
        <v>107</v>
      </c>
      <c r="R2" t="s">
        <v>9</v>
      </c>
      <c r="S2" t="s">
        <v>106</v>
      </c>
      <c r="T2" t="s">
        <v>9</v>
      </c>
      <c r="U2" t="s">
        <v>104</v>
      </c>
      <c r="V2" t="s">
        <v>9</v>
      </c>
      <c r="W2" t="s">
        <v>105</v>
      </c>
      <c r="X2" t="s">
        <v>9</v>
      </c>
    </row>
    <row r="3" spans="1:24" x14ac:dyDescent="0.35">
      <c r="A3" t="s">
        <v>26</v>
      </c>
      <c r="B3" t="s">
        <v>13</v>
      </c>
      <c r="C3" t="s">
        <v>69</v>
      </c>
      <c r="D3" t="s">
        <v>10</v>
      </c>
      <c r="E3">
        <v>365</v>
      </c>
      <c r="F3" t="str">
        <f t="shared" ref="F3:F66" si="0">IF(E3&lt;366, "1", IF(E3&lt;731, "2", IF(E3&lt;1096, "3", IF(E3&lt;1461, "4", IF(E3&gt;1460, "5")))))</f>
        <v>1</v>
      </c>
      <c r="G3">
        <v>4</v>
      </c>
      <c r="H3" t="s">
        <v>23</v>
      </c>
      <c r="I3" t="s">
        <v>11</v>
      </c>
      <c r="K3">
        <v>8</v>
      </c>
      <c r="L3" t="str">
        <f t="shared" ref="L3:L23" si="1">IF(K3&lt;6.6, "Acidic", IF(K3&lt;7.4, "Neutral", IF(K3&gt;7.3, "Alkaline")))</f>
        <v>Alkaline</v>
      </c>
      <c r="M3">
        <v>12.6</v>
      </c>
      <c r="N3">
        <v>250</v>
      </c>
      <c r="O3" t="str">
        <f t="shared" ref="O3:O66" si="2">IF(N3&lt;101, "Low", IF(N3&lt;221, "Medium", IF(N3&gt;220, "High")))</f>
        <v>High</v>
      </c>
      <c r="P3" t="s">
        <v>21</v>
      </c>
      <c r="Q3">
        <v>8.73</v>
      </c>
      <c r="R3">
        <v>0.55000000000000004</v>
      </c>
      <c r="S3" t="s">
        <v>11</v>
      </c>
      <c r="T3" t="s">
        <v>11</v>
      </c>
      <c r="U3">
        <v>1.7</v>
      </c>
      <c r="V3">
        <v>0.13</v>
      </c>
      <c r="W3">
        <v>162.1</v>
      </c>
      <c r="X3">
        <v>48.9</v>
      </c>
    </row>
    <row r="4" spans="1:24" x14ac:dyDescent="0.35">
      <c r="A4" t="s">
        <v>26</v>
      </c>
      <c r="B4" t="s">
        <v>13</v>
      </c>
      <c r="C4" t="s">
        <v>69</v>
      </c>
      <c r="D4" t="s">
        <v>17</v>
      </c>
      <c r="E4">
        <v>365</v>
      </c>
      <c r="F4" t="str">
        <f t="shared" si="0"/>
        <v>1</v>
      </c>
      <c r="G4">
        <v>4</v>
      </c>
      <c r="H4" t="s">
        <v>23</v>
      </c>
      <c r="I4" t="s">
        <v>11</v>
      </c>
      <c r="K4">
        <v>8</v>
      </c>
      <c r="L4" t="str">
        <f>IF(K4&lt;6.6, "Acidic", IF(K4&lt;7.4, "Neutral", IF(K4&gt;7.3, "Alkaline")))</f>
        <v>Alkaline</v>
      </c>
      <c r="M4">
        <v>12.6</v>
      </c>
      <c r="N4">
        <v>225</v>
      </c>
      <c r="O4" t="str">
        <f t="shared" si="2"/>
        <v>High</v>
      </c>
      <c r="P4" t="s">
        <v>24</v>
      </c>
      <c r="Q4">
        <v>5.61</v>
      </c>
      <c r="R4">
        <v>0.52</v>
      </c>
      <c r="S4" t="s">
        <v>11</v>
      </c>
      <c r="T4" t="s">
        <v>11</v>
      </c>
      <c r="U4">
        <v>3.91</v>
      </c>
      <c r="V4">
        <v>0.43</v>
      </c>
      <c r="W4">
        <v>-1.25</v>
      </c>
      <c r="X4">
        <v>0.2</v>
      </c>
    </row>
    <row r="5" spans="1:24" x14ac:dyDescent="0.35">
      <c r="A5" t="s">
        <v>26</v>
      </c>
      <c r="B5" t="s">
        <v>13</v>
      </c>
      <c r="C5" t="s">
        <v>69</v>
      </c>
      <c r="D5" t="s">
        <v>10</v>
      </c>
      <c r="E5">
        <v>365</v>
      </c>
      <c r="F5" t="str">
        <f t="shared" si="0"/>
        <v>1</v>
      </c>
      <c r="G5">
        <v>4</v>
      </c>
      <c r="H5" t="s">
        <v>23</v>
      </c>
      <c r="I5" t="s">
        <v>11</v>
      </c>
      <c r="K5">
        <v>8</v>
      </c>
      <c r="L5" t="str">
        <f t="shared" si="1"/>
        <v>Alkaline</v>
      </c>
      <c r="M5">
        <v>12.6</v>
      </c>
      <c r="N5">
        <v>250</v>
      </c>
      <c r="O5" t="str">
        <f t="shared" si="2"/>
        <v>High</v>
      </c>
      <c r="P5" t="s">
        <v>21</v>
      </c>
      <c r="Q5">
        <v>8.5</v>
      </c>
      <c r="R5">
        <v>0.28000000000000003</v>
      </c>
      <c r="S5" t="s">
        <v>11</v>
      </c>
      <c r="T5" t="s">
        <v>11</v>
      </c>
      <c r="U5">
        <v>1.1399999999999999</v>
      </c>
      <c r="V5">
        <v>7.0000000000000007E-2</v>
      </c>
      <c r="W5">
        <v>280.60000000000002</v>
      </c>
      <c r="X5">
        <v>49.3</v>
      </c>
    </row>
    <row r="6" spans="1:24" x14ac:dyDescent="0.35">
      <c r="A6" t="s">
        <v>26</v>
      </c>
      <c r="B6" t="s">
        <v>13</v>
      </c>
      <c r="C6" t="s">
        <v>69</v>
      </c>
      <c r="D6" t="s">
        <v>17</v>
      </c>
      <c r="E6">
        <v>365</v>
      </c>
      <c r="F6" t="str">
        <f t="shared" si="0"/>
        <v>1</v>
      </c>
      <c r="G6">
        <v>4</v>
      </c>
      <c r="H6" t="s">
        <v>23</v>
      </c>
      <c r="K6">
        <v>8</v>
      </c>
      <c r="L6" t="str">
        <f t="shared" si="1"/>
        <v>Alkaline</v>
      </c>
      <c r="M6">
        <v>12.6</v>
      </c>
      <c r="N6">
        <v>225</v>
      </c>
      <c r="O6" t="str">
        <f t="shared" si="2"/>
        <v>High</v>
      </c>
      <c r="P6" t="s">
        <v>24</v>
      </c>
      <c r="Q6">
        <v>6.06</v>
      </c>
      <c r="R6">
        <v>0.24</v>
      </c>
      <c r="S6" t="s">
        <v>11</v>
      </c>
      <c r="T6" t="s">
        <v>11</v>
      </c>
      <c r="U6">
        <v>2.15</v>
      </c>
      <c r="V6">
        <v>0.33</v>
      </c>
      <c r="W6">
        <v>-0.44</v>
      </c>
      <c r="X6">
        <v>0.25</v>
      </c>
    </row>
    <row r="7" spans="1:24" x14ac:dyDescent="0.35">
      <c r="A7" t="s">
        <v>26</v>
      </c>
      <c r="B7" t="s">
        <v>13</v>
      </c>
      <c r="C7" t="s">
        <v>69</v>
      </c>
      <c r="D7" t="s">
        <v>17</v>
      </c>
      <c r="E7">
        <v>365</v>
      </c>
      <c r="F7" t="str">
        <f t="shared" si="0"/>
        <v>1</v>
      </c>
      <c r="G7">
        <v>4</v>
      </c>
      <c r="H7" t="s">
        <v>23</v>
      </c>
      <c r="I7" t="s">
        <v>11</v>
      </c>
      <c r="K7">
        <v>8</v>
      </c>
      <c r="L7" t="str">
        <f t="shared" si="1"/>
        <v>Alkaline</v>
      </c>
      <c r="M7">
        <v>12.6</v>
      </c>
      <c r="N7">
        <v>225</v>
      </c>
      <c r="O7" t="str">
        <f t="shared" si="2"/>
        <v>High</v>
      </c>
      <c r="P7" t="s">
        <v>21</v>
      </c>
      <c r="Q7">
        <v>6.6</v>
      </c>
      <c r="R7">
        <v>0.69</v>
      </c>
      <c r="S7" t="s">
        <v>11</v>
      </c>
      <c r="T7" t="s">
        <v>11</v>
      </c>
      <c r="U7">
        <v>1.53</v>
      </c>
      <c r="V7">
        <v>0.2</v>
      </c>
      <c r="W7">
        <v>-0.39</v>
      </c>
      <c r="X7">
        <v>0.23</v>
      </c>
    </row>
    <row r="8" spans="1:24" x14ac:dyDescent="0.35">
      <c r="A8" t="s">
        <v>26</v>
      </c>
      <c r="B8" t="s">
        <v>13</v>
      </c>
      <c r="C8" t="s">
        <v>69</v>
      </c>
      <c r="D8" t="s">
        <v>17</v>
      </c>
      <c r="E8">
        <v>365</v>
      </c>
      <c r="F8" t="str">
        <f t="shared" si="0"/>
        <v>1</v>
      </c>
      <c r="G8">
        <v>4</v>
      </c>
      <c r="H8" t="s">
        <v>23</v>
      </c>
      <c r="I8" t="s">
        <v>11</v>
      </c>
      <c r="K8">
        <v>8</v>
      </c>
      <c r="L8" t="str">
        <f t="shared" si="1"/>
        <v>Alkaline</v>
      </c>
      <c r="M8">
        <v>12.6</v>
      </c>
      <c r="N8">
        <v>225</v>
      </c>
      <c r="O8" t="str">
        <f t="shared" si="2"/>
        <v>High</v>
      </c>
      <c r="P8" t="s">
        <v>24</v>
      </c>
      <c r="Q8">
        <v>5.83</v>
      </c>
      <c r="R8">
        <v>0.26</v>
      </c>
      <c r="S8" t="s">
        <v>11</v>
      </c>
      <c r="T8" t="s">
        <v>11</v>
      </c>
      <c r="U8">
        <v>2.2400000000000002</v>
      </c>
      <c r="V8">
        <v>0.18</v>
      </c>
      <c r="W8">
        <v>-0.82</v>
      </c>
      <c r="X8">
        <v>0.24</v>
      </c>
    </row>
    <row r="9" spans="1:24" x14ac:dyDescent="0.35">
      <c r="A9" t="s">
        <v>27</v>
      </c>
      <c r="B9" t="s">
        <v>13</v>
      </c>
      <c r="C9" t="s">
        <v>67</v>
      </c>
      <c r="D9" t="s">
        <v>10</v>
      </c>
      <c r="E9">
        <v>128</v>
      </c>
      <c r="F9" t="str">
        <f t="shared" si="0"/>
        <v>1</v>
      </c>
      <c r="G9">
        <v>3</v>
      </c>
      <c r="H9" t="s">
        <v>23</v>
      </c>
      <c r="I9" t="s">
        <v>28</v>
      </c>
      <c r="J9" t="str">
        <f>IF(I9="silt clay","Fine",IF(I9="clay","Fine",IF(I9="sandy clay","Fine",IF(I9="sandy clay loam","Coarse",IF(I9="sandy loam","Coarse",IF(I9="loamy sand","Coarse",IF(I9="organic","Organic","Medium")))))))</f>
        <v>Medium</v>
      </c>
      <c r="K9">
        <v>6.58</v>
      </c>
      <c r="L9" t="str">
        <f t="shared" si="1"/>
        <v>Acidic</v>
      </c>
      <c r="M9">
        <v>5.12</v>
      </c>
      <c r="N9">
        <v>0</v>
      </c>
      <c r="O9" t="str">
        <f t="shared" si="2"/>
        <v>Low</v>
      </c>
      <c r="P9" t="s">
        <v>21</v>
      </c>
      <c r="Q9" t="s">
        <v>11</v>
      </c>
      <c r="R9" t="s">
        <v>11</v>
      </c>
      <c r="S9">
        <v>762.45</v>
      </c>
      <c r="T9">
        <v>27.51</v>
      </c>
      <c r="U9">
        <v>0.75</v>
      </c>
      <c r="V9">
        <v>0.1</v>
      </c>
      <c r="W9">
        <v>3.42</v>
      </c>
      <c r="X9">
        <v>0.3</v>
      </c>
    </row>
    <row r="10" spans="1:24" x14ac:dyDescent="0.35">
      <c r="A10" t="s">
        <v>27</v>
      </c>
      <c r="B10" t="s">
        <v>13</v>
      </c>
      <c r="C10" t="s">
        <v>67</v>
      </c>
      <c r="D10" t="s">
        <v>10</v>
      </c>
      <c r="E10">
        <v>128</v>
      </c>
      <c r="F10" t="str">
        <f t="shared" si="0"/>
        <v>1</v>
      </c>
      <c r="G10">
        <v>3</v>
      </c>
      <c r="H10" t="s">
        <v>23</v>
      </c>
      <c r="I10" t="s">
        <v>28</v>
      </c>
      <c r="J10" t="str">
        <f t="shared" ref="J10:J22" si="3">IF(I10="silt clay","Fine",IF(I10="clay","Fine",IF(I10="sandy clay","Fine",IF(I10="sandy clay loam","Coarse",IF(I10="sandy loam","Coarse",IF(I10="loamy sand","Coarse",IF(I10="organic","Organic","Medium")))))))</f>
        <v>Medium</v>
      </c>
      <c r="K10">
        <v>6.58</v>
      </c>
      <c r="L10" t="str">
        <f t="shared" si="1"/>
        <v>Acidic</v>
      </c>
      <c r="M10">
        <v>5.12</v>
      </c>
      <c r="N10">
        <v>0</v>
      </c>
      <c r="O10" t="str">
        <f t="shared" si="2"/>
        <v>Low</v>
      </c>
      <c r="P10" t="s">
        <v>24</v>
      </c>
      <c r="Q10" t="s">
        <v>11</v>
      </c>
      <c r="R10" t="s">
        <v>11</v>
      </c>
      <c r="S10">
        <v>764</v>
      </c>
      <c r="T10">
        <v>29.26</v>
      </c>
      <c r="U10">
        <v>0.57999999999999996</v>
      </c>
      <c r="V10">
        <v>0.9</v>
      </c>
      <c r="W10">
        <v>4.4089999999999998</v>
      </c>
      <c r="X10">
        <v>0.5</v>
      </c>
    </row>
    <row r="11" spans="1:24" x14ac:dyDescent="0.35">
      <c r="A11" t="s">
        <v>27</v>
      </c>
      <c r="B11" t="s">
        <v>13</v>
      </c>
      <c r="C11" t="s">
        <v>67</v>
      </c>
      <c r="D11" t="s">
        <v>10</v>
      </c>
      <c r="E11">
        <v>128</v>
      </c>
      <c r="F11" t="str">
        <f t="shared" si="0"/>
        <v>1</v>
      </c>
      <c r="G11">
        <v>3</v>
      </c>
      <c r="H11" t="s">
        <v>23</v>
      </c>
      <c r="I11" t="s">
        <v>28</v>
      </c>
      <c r="J11" t="str">
        <f t="shared" si="3"/>
        <v>Medium</v>
      </c>
      <c r="K11">
        <v>6.58</v>
      </c>
      <c r="L11" t="str">
        <f t="shared" si="1"/>
        <v>Acidic</v>
      </c>
      <c r="M11">
        <v>5.12</v>
      </c>
      <c r="N11">
        <v>210</v>
      </c>
      <c r="O11" t="str">
        <f t="shared" si="2"/>
        <v>Medium</v>
      </c>
      <c r="P11" t="s">
        <v>21</v>
      </c>
      <c r="Q11" t="s">
        <v>11</v>
      </c>
      <c r="R11" t="s">
        <v>11</v>
      </c>
      <c r="S11">
        <v>823.1</v>
      </c>
      <c r="T11">
        <v>29.36</v>
      </c>
      <c r="U11">
        <v>0.74</v>
      </c>
      <c r="V11">
        <v>1.1000000000000001</v>
      </c>
      <c r="W11">
        <v>5.0999999999999996</v>
      </c>
      <c r="X11">
        <v>0.6</v>
      </c>
    </row>
    <row r="12" spans="1:24" x14ac:dyDescent="0.35">
      <c r="A12" t="s">
        <v>27</v>
      </c>
      <c r="B12" t="s">
        <v>13</v>
      </c>
      <c r="C12" t="s">
        <v>67</v>
      </c>
      <c r="D12" t="s">
        <v>10</v>
      </c>
      <c r="E12">
        <v>128</v>
      </c>
      <c r="F12" t="str">
        <f t="shared" si="0"/>
        <v>1</v>
      </c>
      <c r="G12">
        <v>3</v>
      </c>
      <c r="H12" t="s">
        <v>23</v>
      </c>
      <c r="I12" t="s">
        <v>28</v>
      </c>
      <c r="J12" t="str">
        <f t="shared" si="3"/>
        <v>Medium</v>
      </c>
      <c r="K12">
        <v>6.58</v>
      </c>
      <c r="L12" t="str">
        <f t="shared" si="1"/>
        <v>Acidic</v>
      </c>
      <c r="M12">
        <v>5.12</v>
      </c>
      <c r="N12">
        <v>210</v>
      </c>
      <c r="O12" t="str">
        <f t="shared" si="2"/>
        <v>Medium</v>
      </c>
      <c r="P12" t="s">
        <v>24</v>
      </c>
      <c r="Q12" t="s">
        <v>11</v>
      </c>
      <c r="R12" t="s">
        <v>11</v>
      </c>
      <c r="S12">
        <v>784.98</v>
      </c>
      <c r="T12">
        <v>28.91</v>
      </c>
      <c r="U12">
        <v>0.56000000000000005</v>
      </c>
      <c r="V12">
        <v>0.81</v>
      </c>
      <c r="W12">
        <v>6.5</v>
      </c>
      <c r="X12">
        <v>0.7</v>
      </c>
    </row>
    <row r="13" spans="1:24" x14ac:dyDescent="0.35">
      <c r="A13" t="s">
        <v>30</v>
      </c>
      <c r="B13" t="s">
        <v>13</v>
      </c>
      <c r="C13" t="s">
        <v>68</v>
      </c>
      <c r="D13" t="s">
        <v>10</v>
      </c>
      <c r="E13">
        <v>88</v>
      </c>
      <c r="F13" t="str">
        <f t="shared" si="0"/>
        <v>1</v>
      </c>
      <c r="G13">
        <v>3</v>
      </c>
      <c r="H13" t="s">
        <v>23</v>
      </c>
      <c r="I13" t="s">
        <v>18</v>
      </c>
      <c r="J13" t="str">
        <f>IF(I13="silt clay","Fine",IF(I13="clay","Fine",IF(I13="sandy clay","Fine",IF(I13="sandy clay loam","Coarse",IF(I13="sandy loam","Coarse",IF(I13="loamy sand","Coarse",IF(I13="Sandy","Coarse",IF(I13="organic","Organic","Medium"))))))))</f>
        <v>Coarse</v>
      </c>
      <c r="K13">
        <v>5.5</v>
      </c>
      <c r="L13" t="str">
        <f t="shared" si="1"/>
        <v>Acidic</v>
      </c>
      <c r="M13">
        <v>9.33</v>
      </c>
      <c r="N13">
        <v>112.5</v>
      </c>
      <c r="O13" t="str">
        <f t="shared" si="2"/>
        <v>Medium</v>
      </c>
      <c r="P13" t="s">
        <v>21</v>
      </c>
      <c r="Q13" t="s">
        <v>11</v>
      </c>
      <c r="R13" t="s">
        <v>11</v>
      </c>
      <c r="S13" t="s">
        <v>11</v>
      </c>
      <c r="T13" t="s">
        <v>11</v>
      </c>
      <c r="U13" t="s">
        <v>11</v>
      </c>
      <c r="V13" t="s">
        <v>11</v>
      </c>
      <c r="W13">
        <v>0.22</v>
      </c>
      <c r="X13">
        <v>0.04</v>
      </c>
    </row>
    <row r="14" spans="1:24" x14ac:dyDescent="0.35">
      <c r="A14" t="s">
        <v>30</v>
      </c>
      <c r="B14" t="s">
        <v>13</v>
      </c>
      <c r="C14" t="s">
        <v>68</v>
      </c>
      <c r="D14" t="s">
        <v>10</v>
      </c>
      <c r="E14">
        <v>88</v>
      </c>
      <c r="F14" t="str">
        <f t="shared" si="0"/>
        <v>1</v>
      </c>
      <c r="G14">
        <v>3</v>
      </c>
      <c r="H14" t="s">
        <v>23</v>
      </c>
      <c r="I14" t="s">
        <v>18</v>
      </c>
      <c r="J14" t="str">
        <f t="shared" ref="J14:J17" si="4">IF(I14="silt clay","Fine",IF(I14="clay","Fine",IF(I14="sandy clay","Fine",IF(I14="sandy clay loam","Coarse",IF(I14="sandy loam","Coarse",IF(I14="loamy sand","Coarse",IF(I14="Sandy","Coarse",IF(I14="organic","Organic","Medium"))))))))</f>
        <v>Coarse</v>
      </c>
      <c r="K14">
        <v>5.5</v>
      </c>
      <c r="L14" t="str">
        <f t="shared" si="1"/>
        <v>Acidic</v>
      </c>
      <c r="M14">
        <v>9.33</v>
      </c>
      <c r="N14">
        <v>112.5</v>
      </c>
      <c r="O14" t="str">
        <f t="shared" si="2"/>
        <v>Medium</v>
      </c>
      <c r="P14" t="s">
        <v>24</v>
      </c>
      <c r="Q14" t="s">
        <v>11</v>
      </c>
      <c r="R14" t="s">
        <v>11</v>
      </c>
      <c r="S14" t="s">
        <v>11</v>
      </c>
      <c r="T14" t="s">
        <v>11</v>
      </c>
      <c r="U14" t="s">
        <v>11</v>
      </c>
      <c r="V14" t="s">
        <v>11</v>
      </c>
      <c r="W14">
        <v>0.25</v>
      </c>
      <c r="X14">
        <v>0.04</v>
      </c>
    </row>
    <row r="15" spans="1:24" x14ac:dyDescent="0.35">
      <c r="A15" t="s">
        <v>30</v>
      </c>
      <c r="B15" t="s">
        <v>13</v>
      </c>
      <c r="C15" t="s">
        <v>68</v>
      </c>
      <c r="D15" t="s">
        <v>10</v>
      </c>
      <c r="E15">
        <v>88</v>
      </c>
      <c r="F15" t="str">
        <f t="shared" si="0"/>
        <v>1</v>
      </c>
      <c r="G15">
        <v>3</v>
      </c>
      <c r="H15" t="s">
        <v>23</v>
      </c>
      <c r="I15" t="s">
        <v>18</v>
      </c>
      <c r="J15" t="str">
        <f t="shared" si="4"/>
        <v>Coarse</v>
      </c>
      <c r="K15">
        <v>5.5</v>
      </c>
      <c r="L15" t="str">
        <f t="shared" si="1"/>
        <v>Acidic</v>
      </c>
      <c r="M15">
        <v>9.33</v>
      </c>
      <c r="N15">
        <v>112.5</v>
      </c>
      <c r="O15" t="str">
        <f t="shared" si="2"/>
        <v>Medium</v>
      </c>
      <c r="P15" t="s">
        <v>21</v>
      </c>
      <c r="Q15" t="s">
        <v>11</v>
      </c>
      <c r="R15" t="s">
        <v>11</v>
      </c>
      <c r="S15" t="s">
        <v>11</v>
      </c>
      <c r="T15" t="s">
        <v>11</v>
      </c>
      <c r="U15" t="s">
        <v>11</v>
      </c>
      <c r="V15" t="s">
        <v>11</v>
      </c>
      <c r="W15">
        <v>0.19</v>
      </c>
      <c r="X15">
        <v>0.03</v>
      </c>
    </row>
    <row r="16" spans="1:24" x14ac:dyDescent="0.35">
      <c r="A16" t="s">
        <v>30</v>
      </c>
      <c r="B16" t="s">
        <v>13</v>
      </c>
      <c r="C16" t="s">
        <v>68</v>
      </c>
      <c r="D16" t="s">
        <v>10</v>
      </c>
      <c r="E16">
        <v>88</v>
      </c>
      <c r="F16" t="str">
        <f t="shared" si="0"/>
        <v>1</v>
      </c>
      <c r="G16">
        <v>3</v>
      </c>
      <c r="H16" t="s">
        <v>23</v>
      </c>
      <c r="I16" t="s">
        <v>18</v>
      </c>
      <c r="J16" t="str">
        <f t="shared" si="4"/>
        <v>Coarse</v>
      </c>
      <c r="K16">
        <v>5.5</v>
      </c>
      <c r="L16" t="str">
        <f t="shared" si="1"/>
        <v>Acidic</v>
      </c>
      <c r="M16">
        <v>9.33</v>
      </c>
      <c r="N16">
        <v>112.5</v>
      </c>
      <c r="O16" t="str">
        <f t="shared" si="2"/>
        <v>Medium</v>
      </c>
      <c r="P16" t="s">
        <v>24</v>
      </c>
      <c r="Q16" t="s">
        <v>11</v>
      </c>
      <c r="R16" t="s">
        <v>11</v>
      </c>
      <c r="S16" t="s">
        <v>11</v>
      </c>
      <c r="T16" t="s">
        <v>11</v>
      </c>
      <c r="U16" t="s">
        <v>11</v>
      </c>
      <c r="V16" t="s">
        <v>11</v>
      </c>
      <c r="W16">
        <v>7.0000000000000007E-2</v>
      </c>
      <c r="X16">
        <v>0.01</v>
      </c>
    </row>
    <row r="17" spans="1:24" x14ac:dyDescent="0.35">
      <c r="A17" t="s">
        <v>31</v>
      </c>
      <c r="B17" t="s">
        <v>13</v>
      </c>
      <c r="C17" t="s">
        <v>69</v>
      </c>
      <c r="D17" t="s">
        <v>17</v>
      </c>
      <c r="E17">
        <v>213</v>
      </c>
      <c r="F17" t="str">
        <f t="shared" si="0"/>
        <v>1</v>
      </c>
      <c r="G17">
        <v>3</v>
      </c>
      <c r="H17" t="s">
        <v>23</v>
      </c>
      <c r="I17" t="s">
        <v>28</v>
      </c>
      <c r="J17" t="str">
        <f t="shared" si="4"/>
        <v>Medium</v>
      </c>
      <c r="K17">
        <v>6.3</v>
      </c>
      <c r="L17" t="str">
        <f t="shared" si="1"/>
        <v>Acidic</v>
      </c>
      <c r="M17">
        <v>10.050000000000001</v>
      </c>
      <c r="N17">
        <v>210</v>
      </c>
      <c r="O17" t="str">
        <f t="shared" si="2"/>
        <v>Medium</v>
      </c>
      <c r="P17" t="s">
        <v>21</v>
      </c>
      <c r="Q17">
        <v>2.58</v>
      </c>
      <c r="R17">
        <v>0.11</v>
      </c>
      <c r="S17" t="s">
        <v>11</v>
      </c>
      <c r="T17" t="s">
        <v>11</v>
      </c>
      <c r="U17">
        <v>1.41</v>
      </c>
      <c r="V17">
        <v>0.12</v>
      </c>
      <c r="W17">
        <v>-0.49</v>
      </c>
      <c r="X17">
        <v>0.1</v>
      </c>
    </row>
    <row r="18" spans="1:24" x14ac:dyDescent="0.35">
      <c r="A18" t="s">
        <v>31</v>
      </c>
      <c r="B18" t="s">
        <v>13</v>
      </c>
      <c r="C18" t="s">
        <v>69</v>
      </c>
      <c r="D18" t="s">
        <v>17</v>
      </c>
      <c r="E18">
        <v>213</v>
      </c>
      <c r="F18" t="str">
        <f t="shared" si="0"/>
        <v>1</v>
      </c>
      <c r="G18">
        <v>3</v>
      </c>
      <c r="H18" t="s">
        <v>23</v>
      </c>
      <c r="I18" t="s">
        <v>28</v>
      </c>
      <c r="J18" t="str">
        <f t="shared" si="3"/>
        <v>Medium</v>
      </c>
      <c r="K18">
        <v>6.3</v>
      </c>
      <c r="L18" t="str">
        <f t="shared" si="1"/>
        <v>Acidic</v>
      </c>
      <c r="M18">
        <v>10.050000000000001</v>
      </c>
      <c r="N18">
        <v>210</v>
      </c>
      <c r="O18" t="str">
        <f t="shared" si="2"/>
        <v>Medium</v>
      </c>
      <c r="P18" t="s">
        <v>24</v>
      </c>
      <c r="Q18">
        <v>2.4</v>
      </c>
      <c r="R18">
        <v>0.09</v>
      </c>
      <c r="S18" t="s">
        <v>11</v>
      </c>
      <c r="T18" t="s">
        <v>11</v>
      </c>
      <c r="U18">
        <v>1.7</v>
      </c>
      <c r="V18">
        <v>0.31</v>
      </c>
      <c r="W18">
        <v>0.15</v>
      </c>
      <c r="X18">
        <v>0.04</v>
      </c>
    </row>
    <row r="19" spans="1:24" x14ac:dyDescent="0.35">
      <c r="A19" t="s">
        <v>31</v>
      </c>
      <c r="B19" t="s">
        <v>13</v>
      </c>
      <c r="C19" t="s">
        <v>69</v>
      </c>
      <c r="D19" t="s">
        <v>17</v>
      </c>
      <c r="E19">
        <v>213</v>
      </c>
      <c r="F19" t="str">
        <f t="shared" si="0"/>
        <v>1</v>
      </c>
      <c r="G19">
        <v>3</v>
      </c>
      <c r="H19" t="s">
        <v>23</v>
      </c>
      <c r="I19" t="s">
        <v>28</v>
      </c>
      <c r="J19" t="str">
        <f t="shared" si="3"/>
        <v>Medium</v>
      </c>
      <c r="K19">
        <v>6.3</v>
      </c>
      <c r="L19" t="str">
        <f t="shared" si="1"/>
        <v>Acidic</v>
      </c>
      <c r="M19">
        <v>10.050000000000001</v>
      </c>
      <c r="N19">
        <v>210</v>
      </c>
      <c r="O19" t="str">
        <f t="shared" si="2"/>
        <v>Medium</v>
      </c>
      <c r="P19" t="s">
        <v>21</v>
      </c>
      <c r="Q19">
        <v>2.58</v>
      </c>
      <c r="R19">
        <v>0.11</v>
      </c>
      <c r="S19" t="s">
        <v>11</v>
      </c>
      <c r="T19" t="s">
        <v>11</v>
      </c>
      <c r="U19">
        <v>1.49</v>
      </c>
      <c r="V19">
        <v>0.21</v>
      </c>
      <c r="W19">
        <v>0.49</v>
      </c>
      <c r="X19">
        <v>0.1</v>
      </c>
    </row>
    <row r="20" spans="1:24" x14ac:dyDescent="0.35">
      <c r="A20" t="s">
        <v>31</v>
      </c>
      <c r="B20" t="s">
        <v>13</v>
      </c>
      <c r="C20" t="s">
        <v>69</v>
      </c>
      <c r="D20" t="s">
        <v>17</v>
      </c>
      <c r="E20">
        <v>213</v>
      </c>
      <c r="F20" t="str">
        <f t="shared" si="0"/>
        <v>1</v>
      </c>
      <c r="G20">
        <v>3</v>
      </c>
      <c r="H20" t="s">
        <v>23</v>
      </c>
      <c r="I20" t="s">
        <v>28</v>
      </c>
      <c r="J20" t="str">
        <f t="shared" si="3"/>
        <v>Medium</v>
      </c>
      <c r="K20">
        <v>6.3</v>
      </c>
      <c r="L20" t="str">
        <f t="shared" si="1"/>
        <v>Acidic</v>
      </c>
      <c r="M20">
        <v>10.050000000000001</v>
      </c>
      <c r="N20">
        <v>210</v>
      </c>
      <c r="O20" t="str">
        <f t="shared" si="2"/>
        <v>Medium</v>
      </c>
      <c r="P20" t="s">
        <v>24</v>
      </c>
      <c r="Q20">
        <v>2.4</v>
      </c>
      <c r="R20">
        <v>0.09</v>
      </c>
      <c r="S20" t="s">
        <v>11</v>
      </c>
      <c r="T20" t="s">
        <v>11</v>
      </c>
      <c r="U20">
        <v>1.95</v>
      </c>
      <c r="V20">
        <v>0.41</v>
      </c>
      <c r="W20">
        <v>0.75</v>
      </c>
      <c r="X20">
        <v>0.12</v>
      </c>
    </row>
    <row r="21" spans="1:24" x14ac:dyDescent="0.35">
      <c r="A21" t="s">
        <v>31</v>
      </c>
      <c r="B21" t="s">
        <v>13</v>
      </c>
      <c r="C21" t="s">
        <v>69</v>
      </c>
      <c r="D21" t="s">
        <v>17</v>
      </c>
      <c r="E21">
        <v>213</v>
      </c>
      <c r="F21" t="str">
        <f t="shared" si="0"/>
        <v>1</v>
      </c>
      <c r="G21">
        <v>3</v>
      </c>
      <c r="H21" t="s">
        <v>23</v>
      </c>
      <c r="I21" t="s">
        <v>28</v>
      </c>
      <c r="J21" t="str">
        <f t="shared" si="3"/>
        <v>Medium</v>
      </c>
      <c r="K21">
        <v>6.3</v>
      </c>
      <c r="L21" t="str">
        <f t="shared" si="1"/>
        <v>Acidic</v>
      </c>
      <c r="M21">
        <v>10.050000000000001</v>
      </c>
      <c r="N21">
        <v>210</v>
      </c>
      <c r="O21" t="str">
        <f t="shared" si="2"/>
        <v>Medium</v>
      </c>
      <c r="P21" t="s">
        <v>21</v>
      </c>
      <c r="Q21">
        <v>2.58</v>
      </c>
      <c r="R21">
        <v>0.11</v>
      </c>
      <c r="S21" t="s">
        <v>11</v>
      </c>
      <c r="T21" t="s">
        <v>11</v>
      </c>
      <c r="U21">
        <v>1.01</v>
      </c>
      <c r="V21">
        <v>0.17</v>
      </c>
      <c r="W21">
        <v>-0.39</v>
      </c>
      <c r="X21">
        <v>7.0000000000000007E-2</v>
      </c>
    </row>
    <row r="22" spans="1:24" x14ac:dyDescent="0.35">
      <c r="A22" t="s">
        <v>31</v>
      </c>
      <c r="B22" t="s">
        <v>13</v>
      </c>
      <c r="C22" t="s">
        <v>69</v>
      </c>
      <c r="D22" t="s">
        <v>17</v>
      </c>
      <c r="E22">
        <v>213</v>
      </c>
      <c r="F22" t="str">
        <f t="shared" si="0"/>
        <v>1</v>
      </c>
      <c r="G22">
        <v>3</v>
      </c>
      <c r="H22" t="s">
        <v>23</v>
      </c>
      <c r="I22" t="s">
        <v>28</v>
      </c>
      <c r="J22" t="str">
        <f t="shared" si="3"/>
        <v>Medium</v>
      </c>
      <c r="K22">
        <v>6.3</v>
      </c>
      <c r="L22" t="str">
        <f t="shared" si="1"/>
        <v>Acidic</v>
      </c>
      <c r="M22">
        <v>10.050000000000001</v>
      </c>
      <c r="N22">
        <v>210</v>
      </c>
      <c r="O22" t="str">
        <f t="shared" si="2"/>
        <v>Medium</v>
      </c>
      <c r="P22" t="s">
        <v>24</v>
      </c>
      <c r="Q22">
        <v>2.4</v>
      </c>
      <c r="R22">
        <v>0.09</v>
      </c>
      <c r="S22" t="s">
        <v>11</v>
      </c>
      <c r="T22" t="s">
        <v>11</v>
      </c>
      <c r="U22">
        <v>1.1100000000000001</v>
      </c>
      <c r="V22">
        <v>0.09</v>
      </c>
      <c r="W22">
        <v>0.26</v>
      </c>
      <c r="X22">
        <v>0.04</v>
      </c>
    </row>
    <row r="23" spans="1:24" x14ac:dyDescent="0.35">
      <c r="A23" t="s">
        <v>31</v>
      </c>
      <c r="B23" t="s">
        <v>13</v>
      </c>
      <c r="C23" t="s">
        <v>69</v>
      </c>
      <c r="D23" t="s">
        <v>10</v>
      </c>
      <c r="E23">
        <v>213</v>
      </c>
      <c r="F23" t="str">
        <f t="shared" si="0"/>
        <v>1</v>
      </c>
      <c r="G23">
        <v>3</v>
      </c>
      <c r="H23" t="s">
        <v>23</v>
      </c>
      <c r="I23" t="s">
        <v>28</v>
      </c>
      <c r="J23" t="str">
        <f t="shared" ref="J23:J30" si="5">IF(I23="silt clay","Fine",IF(I23="clay","Fine",IF(I23="sandy clay","Fine",IF(I23="sandy clay loam","Coarse",IF(I23="sandy loam","Coarse",IF(I23="loamy sand","Coarse",IF(I23="organic","Organic","Medium")))))))</f>
        <v>Medium</v>
      </c>
      <c r="K23">
        <v>6.3</v>
      </c>
      <c r="L23" t="str">
        <f t="shared" si="1"/>
        <v>Acidic</v>
      </c>
      <c r="M23">
        <v>10.050000000000001</v>
      </c>
      <c r="N23">
        <v>240</v>
      </c>
      <c r="O23" t="str">
        <f t="shared" si="2"/>
        <v>High</v>
      </c>
      <c r="P23" t="s">
        <v>21</v>
      </c>
      <c r="Q23">
        <v>2.58</v>
      </c>
      <c r="R23">
        <v>0.11</v>
      </c>
      <c r="S23" t="s">
        <v>11</v>
      </c>
      <c r="T23" t="s">
        <v>11</v>
      </c>
      <c r="U23">
        <v>0.71</v>
      </c>
      <c r="V23">
        <v>0.11</v>
      </c>
      <c r="W23">
        <v>81.3</v>
      </c>
      <c r="X23">
        <v>9.6</v>
      </c>
    </row>
    <row r="24" spans="1:24" x14ac:dyDescent="0.35">
      <c r="A24" t="s">
        <v>31</v>
      </c>
      <c r="B24" t="s">
        <v>13</v>
      </c>
      <c r="C24" t="s">
        <v>69</v>
      </c>
      <c r="D24" t="s">
        <v>10</v>
      </c>
      <c r="E24">
        <v>213</v>
      </c>
      <c r="F24" t="str">
        <f t="shared" si="0"/>
        <v>1</v>
      </c>
      <c r="G24">
        <v>3</v>
      </c>
      <c r="H24" t="s">
        <v>23</v>
      </c>
      <c r="I24" t="s">
        <v>28</v>
      </c>
      <c r="J24" t="str">
        <f t="shared" si="5"/>
        <v>Medium</v>
      </c>
      <c r="K24">
        <v>6.3</v>
      </c>
      <c r="L24" t="str">
        <f t="shared" ref="L24:L38" si="6">IF(K24&lt;6.6, "Acidic", IF(K24&lt;7.4, "Neutral", IF(K24&gt;7.3, "Alkaline")))</f>
        <v>Acidic</v>
      </c>
      <c r="M24">
        <v>10.050000000000001</v>
      </c>
      <c r="N24">
        <v>240</v>
      </c>
      <c r="O24" t="str">
        <f t="shared" si="2"/>
        <v>High</v>
      </c>
      <c r="P24" t="s">
        <v>24</v>
      </c>
      <c r="Q24">
        <v>2.4</v>
      </c>
      <c r="R24">
        <v>0.09</v>
      </c>
      <c r="S24" t="s">
        <v>11</v>
      </c>
      <c r="T24" t="s">
        <v>11</v>
      </c>
      <c r="U24">
        <v>0.61</v>
      </c>
      <c r="V24">
        <v>0.08</v>
      </c>
      <c r="W24">
        <v>97.1</v>
      </c>
      <c r="X24">
        <v>15.5</v>
      </c>
    </row>
    <row r="25" spans="1:24" x14ac:dyDescent="0.35">
      <c r="A25" t="s">
        <v>31</v>
      </c>
      <c r="B25" t="s">
        <v>13</v>
      </c>
      <c r="C25" t="s">
        <v>69</v>
      </c>
      <c r="D25" t="s">
        <v>10</v>
      </c>
      <c r="E25">
        <v>213</v>
      </c>
      <c r="F25" t="str">
        <f t="shared" si="0"/>
        <v>1</v>
      </c>
      <c r="G25">
        <v>3</v>
      </c>
      <c r="H25" t="s">
        <v>23</v>
      </c>
      <c r="I25" t="s">
        <v>28</v>
      </c>
      <c r="J25" t="str">
        <f t="shared" si="5"/>
        <v>Medium</v>
      </c>
      <c r="K25">
        <v>6.3</v>
      </c>
      <c r="L25" t="str">
        <f t="shared" si="6"/>
        <v>Acidic</v>
      </c>
      <c r="M25">
        <v>10.050000000000001</v>
      </c>
      <c r="N25">
        <v>240</v>
      </c>
      <c r="O25" t="str">
        <f t="shared" si="2"/>
        <v>High</v>
      </c>
      <c r="P25" t="s">
        <v>21</v>
      </c>
      <c r="Q25">
        <v>2.58</v>
      </c>
      <c r="R25">
        <v>0.11</v>
      </c>
      <c r="S25" t="s">
        <v>11</v>
      </c>
      <c r="T25" t="s">
        <v>11</v>
      </c>
      <c r="U25">
        <v>0.83</v>
      </c>
      <c r="V25">
        <v>0.14000000000000001</v>
      </c>
      <c r="W25">
        <v>88.1</v>
      </c>
      <c r="X25">
        <v>9.5</v>
      </c>
    </row>
    <row r="26" spans="1:24" x14ac:dyDescent="0.35">
      <c r="A26" t="s">
        <v>31</v>
      </c>
      <c r="B26" t="s">
        <v>13</v>
      </c>
      <c r="C26" t="s">
        <v>69</v>
      </c>
      <c r="D26" t="s">
        <v>10</v>
      </c>
      <c r="E26">
        <v>213</v>
      </c>
      <c r="F26" t="str">
        <f t="shared" si="0"/>
        <v>1</v>
      </c>
      <c r="G26">
        <v>3</v>
      </c>
      <c r="H26" t="s">
        <v>23</v>
      </c>
      <c r="I26" t="s">
        <v>28</v>
      </c>
      <c r="J26" t="str">
        <f t="shared" si="5"/>
        <v>Medium</v>
      </c>
      <c r="K26">
        <v>6.3</v>
      </c>
      <c r="L26" t="str">
        <f t="shared" si="6"/>
        <v>Acidic</v>
      </c>
      <c r="M26">
        <v>10.050000000000001</v>
      </c>
      <c r="N26">
        <v>240</v>
      </c>
      <c r="O26" t="str">
        <f t="shared" si="2"/>
        <v>High</v>
      </c>
      <c r="P26" t="s">
        <v>24</v>
      </c>
      <c r="Q26">
        <v>2.4</v>
      </c>
      <c r="R26">
        <v>0.09</v>
      </c>
      <c r="S26" t="s">
        <v>11</v>
      </c>
      <c r="T26" t="s">
        <v>11</v>
      </c>
      <c r="U26">
        <v>0.77</v>
      </c>
      <c r="V26">
        <v>0.1</v>
      </c>
      <c r="W26">
        <v>106.8</v>
      </c>
      <c r="X26">
        <v>15.1</v>
      </c>
    </row>
    <row r="27" spans="1:24" x14ac:dyDescent="0.35">
      <c r="A27" t="s">
        <v>31</v>
      </c>
      <c r="B27" t="s">
        <v>13</v>
      </c>
      <c r="C27" t="s">
        <v>69</v>
      </c>
      <c r="D27" t="s">
        <v>10</v>
      </c>
      <c r="E27">
        <v>213</v>
      </c>
      <c r="F27" t="str">
        <f t="shared" si="0"/>
        <v>1</v>
      </c>
      <c r="G27">
        <v>3</v>
      </c>
      <c r="H27" t="s">
        <v>23</v>
      </c>
      <c r="I27" t="s">
        <v>28</v>
      </c>
      <c r="J27" t="str">
        <f t="shared" si="5"/>
        <v>Medium</v>
      </c>
      <c r="K27">
        <v>6.3</v>
      </c>
      <c r="L27" t="str">
        <f t="shared" si="6"/>
        <v>Acidic</v>
      </c>
      <c r="M27">
        <v>10.050000000000001</v>
      </c>
      <c r="N27">
        <v>240</v>
      </c>
      <c r="O27" t="str">
        <f t="shared" si="2"/>
        <v>High</v>
      </c>
      <c r="P27" t="s">
        <v>21</v>
      </c>
      <c r="Q27">
        <v>2.58</v>
      </c>
      <c r="R27">
        <v>0.11</v>
      </c>
      <c r="S27" t="s">
        <v>11</v>
      </c>
      <c r="T27" t="s">
        <v>11</v>
      </c>
      <c r="U27">
        <v>0.59</v>
      </c>
      <c r="V27">
        <v>0.1</v>
      </c>
      <c r="W27">
        <v>82.2</v>
      </c>
      <c r="X27">
        <v>13.7</v>
      </c>
    </row>
    <row r="28" spans="1:24" x14ac:dyDescent="0.35">
      <c r="A28" t="s">
        <v>31</v>
      </c>
      <c r="B28" t="s">
        <v>13</v>
      </c>
      <c r="C28" t="s">
        <v>69</v>
      </c>
      <c r="D28" t="s">
        <v>10</v>
      </c>
      <c r="E28">
        <v>213</v>
      </c>
      <c r="F28" t="str">
        <f t="shared" si="0"/>
        <v>1</v>
      </c>
      <c r="G28">
        <v>3</v>
      </c>
      <c r="H28" t="s">
        <v>23</v>
      </c>
      <c r="I28" t="s">
        <v>28</v>
      </c>
      <c r="J28" t="str">
        <f t="shared" si="5"/>
        <v>Medium</v>
      </c>
      <c r="K28">
        <v>6.3</v>
      </c>
      <c r="L28" t="str">
        <f t="shared" si="6"/>
        <v>Acidic</v>
      </c>
      <c r="M28">
        <v>10.050000000000001</v>
      </c>
      <c r="N28">
        <v>240</v>
      </c>
      <c r="O28" t="str">
        <f t="shared" si="2"/>
        <v>High</v>
      </c>
      <c r="P28" t="s">
        <v>24</v>
      </c>
      <c r="Q28">
        <v>2.4</v>
      </c>
      <c r="R28">
        <v>0.09</v>
      </c>
      <c r="S28" t="s">
        <v>11</v>
      </c>
      <c r="T28" t="s">
        <v>11</v>
      </c>
      <c r="U28">
        <v>0.57999999999999996</v>
      </c>
      <c r="V28">
        <v>0.11</v>
      </c>
      <c r="W28">
        <v>95.2</v>
      </c>
      <c r="X28">
        <v>15</v>
      </c>
    </row>
    <row r="29" spans="1:24" x14ac:dyDescent="0.35">
      <c r="A29" t="s">
        <v>32</v>
      </c>
      <c r="B29" t="s">
        <v>13</v>
      </c>
      <c r="C29" t="s">
        <v>62</v>
      </c>
      <c r="D29" t="s">
        <v>17</v>
      </c>
      <c r="E29">
        <v>236</v>
      </c>
      <c r="F29" t="str">
        <f t="shared" si="0"/>
        <v>1</v>
      </c>
      <c r="G29">
        <v>3</v>
      </c>
      <c r="H29" t="s">
        <v>11</v>
      </c>
      <c r="I29" t="s">
        <v>29</v>
      </c>
      <c r="J29" t="str">
        <f t="shared" si="5"/>
        <v>Medium</v>
      </c>
      <c r="K29">
        <v>7.9</v>
      </c>
      <c r="L29" t="str">
        <f t="shared" si="6"/>
        <v>Alkaline</v>
      </c>
      <c r="M29" t="s">
        <v>11</v>
      </c>
      <c r="N29">
        <v>375</v>
      </c>
      <c r="O29" t="str">
        <f t="shared" si="2"/>
        <v>High</v>
      </c>
      <c r="P29" t="s">
        <v>21</v>
      </c>
      <c r="Q29" t="s">
        <v>11</v>
      </c>
      <c r="R29" t="s">
        <v>11</v>
      </c>
      <c r="S29" t="s">
        <v>11</v>
      </c>
      <c r="T29" t="s">
        <v>11</v>
      </c>
      <c r="U29" t="s">
        <v>11</v>
      </c>
      <c r="V29" t="s">
        <v>11</v>
      </c>
      <c r="W29">
        <v>2.11</v>
      </c>
      <c r="X29">
        <v>0.2</v>
      </c>
    </row>
    <row r="30" spans="1:24" x14ac:dyDescent="0.35">
      <c r="A30" t="s">
        <v>32</v>
      </c>
      <c r="B30" t="s">
        <v>13</v>
      </c>
      <c r="C30" t="s">
        <v>62</v>
      </c>
      <c r="D30" t="s">
        <v>17</v>
      </c>
      <c r="E30">
        <v>236</v>
      </c>
      <c r="F30" t="str">
        <f t="shared" si="0"/>
        <v>1</v>
      </c>
      <c r="G30">
        <v>3</v>
      </c>
      <c r="H30" t="s">
        <v>11</v>
      </c>
      <c r="I30" t="s">
        <v>29</v>
      </c>
      <c r="J30" t="str">
        <f t="shared" si="5"/>
        <v>Medium</v>
      </c>
      <c r="K30">
        <v>8.01</v>
      </c>
      <c r="L30" t="str">
        <f t="shared" si="6"/>
        <v>Alkaline</v>
      </c>
      <c r="M30" t="s">
        <v>11</v>
      </c>
      <c r="N30">
        <v>375</v>
      </c>
      <c r="O30" t="str">
        <f t="shared" si="2"/>
        <v>High</v>
      </c>
      <c r="P30" t="s">
        <v>24</v>
      </c>
      <c r="Q30" t="s">
        <v>11</v>
      </c>
      <c r="R30" t="s">
        <v>11</v>
      </c>
      <c r="S30" t="s">
        <v>11</v>
      </c>
      <c r="T30" t="s">
        <v>11</v>
      </c>
      <c r="U30" t="s">
        <v>11</v>
      </c>
      <c r="V30" t="s">
        <v>11</v>
      </c>
      <c r="W30">
        <v>1.56</v>
      </c>
      <c r="X30">
        <v>0.1</v>
      </c>
    </row>
    <row r="31" spans="1:24" x14ac:dyDescent="0.35">
      <c r="A31" t="s">
        <v>33</v>
      </c>
      <c r="B31" t="s">
        <v>13</v>
      </c>
      <c r="C31" t="s">
        <v>70</v>
      </c>
      <c r="D31" t="s">
        <v>17</v>
      </c>
      <c r="E31">
        <v>236</v>
      </c>
      <c r="F31" t="str">
        <f t="shared" si="0"/>
        <v>1</v>
      </c>
      <c r="G31">
        <v>3</v>
      </c>
      <c r="H31" t="s">
        <v>23</v>
      </c>
      <c r="I31" t="s">
        <v>11</v>
      </c>
      <c r="K31">
        <v>8.31</v>
      </c>
      <c r="L31" t="str">
        <f t="shared" si="6"/>
        <v>Alkaline</v>
      </c>
      <c r="M31">
        <v>11</v>
      </c>
      <c r="N31">
        <v>0</v>
      </c>
      <c r="O31" t="str">
        <f t="shared" si="2"/>
        <v>Low</v>
      </c>
      <c r="P31" t="s">
        <v>21</v>
      </c>
      <c r="Q31" t="s">
        <v>11</v>
      </c>
      <c r="R31" t="s">
        <v>11</v>
      </c>
      <c r="S31" t="s">
        <v>11</v>
      </c>
      <c r="T31" t="s">
        <v>11</v>
      </c>
      <c r="U31">
        <v>0.18</v>
      </c>
      <c r="V31">
        <v>0.04</v>
      </c>
      <c r="W31" t="s">
        <v>11</v>
      </c>
      <c r="X31" t="s">
        <v>11</v>
      </c>
    </row>
    <row r="32" spans="1:24" x14ac:dyDescent="0.35">
      <c r="A32" t="s">
        <v>33</v>
      </c>
      <c r="B32" t="s">
        <v>13</v>
      </c>
      <c r="C32" t="s">
        <v>70</v>
      </c>
      <c r="D32" t="s">
        <v>17</v>
      </c>
      <c r="E32">
        <v>236</v>
      </c>
      <c r="F32" t="str">
        <f t="shared" si="0"/>
        <v>1</v>
      </c>
      <c r="G32">
        <v>3</v>
      </c>
      <c r="H32" t="s">
        <v>23</v>
      </c>
      <c r="I32" t="s">
        <v>11</v>
      </c>
      <c r="K32">
        <v>8.31</v>
      </c>
      <c r="L32" t="str">
        <f t="shared" si="6"/>
        <v>Alkaline</v>
      </c>
      <c r="M32">
        <v>11</v>
      </c>
      <c r="N32">
        <v>0</v>
      </c>
      <c r="O32" t="str">
        <f t="shared" si="2"/>
        <v>Low</v>
      </c>
      <c r="P32" t="s">
        <v>24</v>
      </c>
      <c r="Q32" t="s">
        <v>11</v>
      </c>
      <c r="R32" t="s">
        <v>11</v>
      </c>
      <c r="S32" t="s">
        <v>11</v>
      </c>
      <c r="T32" t="s">
        <v>11</v>
      </c>
      <c r="U32">
        <v>0.22</v>
      </c>
      <c r="V32">
        <v>0.01</v>
      </c>
      <c r="W32" t="s">
        <v>11</v>
      </c>
      <c r="X32" t="s">
        <v>11</v>
      </c>
    </row>
    <row r="33" spans="1:24" x14ac:dyDescent="0.35">
      <c r="A33" t="s">
        <v>33</v>
      </c>
      <c r="B33" t="s">
        <v>13</v>
      </c>
      <c r="C33" t="s">
        <v>70</v>
      </c>
      <c r="D33" t="s">
        <v>17</v>
      </c>
      <c r="E33">
        <v>236</v>
      </c>
      <c r="F33" t="str">
        <f t="shared" si="0"/>
        <v>1</v>
      </c>
      <c r="G33">
        <v>3</v>
      </c>
      <c r="H33" t="s">
        <v>23</v>
      </c>
      <c r="I33" t="s">
        <v>11</v>
      </c>
      <c r="K33">
        <v>8.31</v>
      </c>
      <c r="L33" t="str">
        <f t="shared" si="6"/>
        <v>Alkaline</v>
      </c>
      <c r="M33">
        <v>11</v>
      </c>
      <c r="N33">
        <v>166</v>
      </c>
      <c r="O33" t="str">
        <f t="shared" si="2"/>
        <v>Medium</v>
      </c>
      <c r="P33" t="s">
        <v>21</v>
      </c>
      <c r="Q33">
        <v>3.51</v>
      </c>
      <c r="R33">
        <v>0.04</v>
      </c>
      <c r="S33" t="s">
        <v>11</v>
      </c>
      <c r="T33" t="s">
        <v>11</v>
      </c>
      <c r="U33">
        <v>0.47</v>
      </c>
      <c r="V33">
        <v>0.02</v>
      </c>
      <c r="W33" t="s">
        <v>11</v>
      </c>
      <c r="X33" t="s">
        <v>11</v>
      </c>
    </row>
    <row r="34" spans="1:24" x14ac:dyDescent="0.35">
      <c r="A34" t="s">
        <v>33</v>
      </c>
      <c r="B34" t="s">
        <v>13</v>
      </c>
      <c r="C34" t="s">
        <v>70</v>
      </c>
      <c r="D34" t="s">
        <v>17</v>
      </c>
      <c r="E34">
        <v>236</v>
      </c>
      <c r="F34" t="str">
        <f t="shared" si="0"/>
        <v>1</v>
      </c>
      <c r="G34">
        <v>3</v>
      </c>
      <c r="H34" t="s">
        <v>23</v>
      </c>
      <c r="I34" t="s">
        <v>11</v>
      </c>
      <c r="K34">
        <v>8.31</v>
      </c>
      <c r="L34" t="str">
        <f t="shared" si="6"/>
        <v>Alkaline</v>
      </c>
      <c r="M34">
        <v>11</v>
      </c>
      <c r="N34">
        <v>166</v>
      </c>
      <c r="O34" t="str">
        <f t="shared" si="2"/>
        <v>Medium</v>
      </c>
      <c r="P34" t="s">
        <v>24</v>
      </c>
      <c r="Q34">
        <v>3.82</v>
      </c>
      <c r="R34">
        <v>1.4</v>
      </c>
      <c r="S34" t="s">
        <v>11</v>
      </c>
      <c r="T34" t="s">
        <v>11</v>
      </c>
      <c r="U34">
        <v>0.46</v>
      </c>
      <c r="V34">
        <v>0.06</v>
      </c>
      <c r="W34" t="s">
        <v>11</v>
      </c>
      <c r="X34" t="s">
        <v>11</v>
      </c>
    </row>
    <row r="35" spans="1:24" x14ac:dyDescent="0.35">
      <c r="A35" t="s">
        <v>33</v>
      </c>
      <c r="B35" t="s">
        <v>13</v>
      </c>
      <c r="C35" t="s">
        <v>70</v>
      </c>
      <c r="D35" t="s">
        <v>15</v>
      </c>
      <c r="E35">
        <v>96</v>
      </c>
      <c r="F35" t="str">
        <f t="shared" si="0"/>
        <v>1</v>
      </c>
      <c r="G35">
        <v>3</v>
      </c>
      <c r="H35" t="s">
        <v>23</v>
      </c>
      <c r="I35" t="s">
        <v>11</v>
      </c>
      <c r="K35">
        <v>8.31</v>
      </c>
      <c r="L35" t="str">
        <f t="shared" si="6"/>
        <v>Alkaline</v>
      </c>
      <c r="M35">
        <v>11</v>
      </c>
      <c r="N35">
        <v>0</v>
      </c>
      <c r="O35" t="str">
        <f t="shared" si="2"/>
        <v>Low</v>
      </c>
      <c r="P35" t="s">
        <v>21</v>
      </c>
      <c r="Q35" t="s">
        <v>11</v>
      </c>
      <c r="R35" t="s">
        <v>11</v>
      </c>
      <c r="S35" t="s">
        <v>11</v>
      </c>
      <c r="T35" t="s">
        <v>11</v>
      </c>
      <c r="U35">
        <v>0.36</v>
      </c>
      <c r="V35">
        <v>0.04</v>
      </c>
      <c r="W35" t="s">
        <v>11</v>
      </c>
      <c r="X35" t="s">
        <v>11</v>
      </c>
    </row>
    <row r="36" spans="1:24" x14ac:dyDescent="0.35">
      <c r="A36" t="s">
        <v>33</v>
      </c>
      <c r="B36" t="s">
        <v>13</v>
      </c>
      <c r="C36" t="s">
        <v>70</v>
      </c>
      <c r="D36" t="s">
        <v>15</v>
      </c>
      <c r="E36">
        <v>96</v>
      </c>
      <c r="F36" t="str">
        <f t="shared" si="0"/>
        <v>1</v>
      </c>
      <c r="G36">
        <v>3</v>
      </c>
      <c r="H36" t="s">
        <v>23</v>
      </c>
      <c r="I36" t="s">
        <v>11</v>
      </c>
      <c r="K36">
        <v>8.31</v>
      </c>
      <c r="L36" t="str">
        <f t="shared" si="6"/>
        <v>Alkaline</v>
      </c>
      <c r="M36">
        <v>11</v>
      </c>
      <c r="N36">
        <v>0</v>
      </c>
      <c r="O36" t="str">
        <f t="shared" si="2"/>
        <v>Low</v>
      </c>
      <c r="P36" t="s">
        <v>24</v>
      </c>
      <c r="Q36" t="s">
        <v>11</v>
      </c>
      <c r="R36" t="s">
        <v>11</v>
      </c>
      <c r="S36" t="s">
        <v>11</v>
      </c>
      <c r="T36" t="s">
        <v>11</v>
      </c>
      <c r="U36">
        <v>0.35</v>
      </c>
      <c r="V36">
        <v>0.05</v>
      </c>
      <c r="W36" t="s">
        <v>11</v>
      </c>
      <c r="X36" t="s">
        <v>11</v>
      </c>
    </row>
    <row r="37" spans="1:24" x14ac:dyDescent="0.35">
      <c r="A37" t="s">
        <v>33</v>
      </c>
      <c r="B37" t="s">
        <v>13</v>
      </c>
      <c r="C37" t="s">
        <v>70</v>
      </c>
      <c r="D37" t="s">
        <v>15</v>
      </c>
      <c r="E37">
        <v>96</v>
      </c>
      <c r="F37" t="str">
        <f t="shared" si="0"/>
        <v>1</v>
      </c>
      <c r="G37">
        <v>3</v>
      </c>
      <c r="H37" t="s">
        <v>23</v>
      </c>
      <c r="I37" t="s">
        <v>11</v>
      </c>
      <c r="K37">
        <v>8.31</v>
      </c>
      <c r="L37" t="str">
        <f t="shared" si="6"/>
        <v>Alkaline</v>
      </c>
      <c r="M37">
        <v>11</v>
      </c>
      <c r="N37">
        <v>166</v>
      </c>
      <c r="O37" t="str">
        <f t="shared" si="2"/>
        <v>Medium</v>
      </c>
      <c r="P37" t="s">
        <v>21</v>
      </c>
      <c r="Q37">
        <v>7.28</v>
      </c>
      <c r="R37">
        <v>0.05</v>
      </c>
      <c r="S37" t="s">
        <v>11</v>
      </c>
      <c r="T37" t="s">
        <v>11</v>
      </c>
      <c r="U37">
        <v>0.76</v>
      </c>
      <c r="V37">
        <v>0.11</v>
      </c>
      <c r="W37" t="s">
        <v>11</v>
      </c>
      <c r="X37" t="s">
        <v>11</v>
      </c>
    </row>
    <row r="38" spans="1:24" x14ac:dyDescent="0.35">
      <c r="A38" t="s">
        <v>33</v>
      </c>
      <c r="B38" t="s">
        <v>13</v>
      </c>
      <c r="C38" t="s">
        <v>70</v>
      </c>
      <c r="D38" t="s">
        <v>15</v>
      </c>
      <c r="E38">
        <v>96</v>
      </c>
      <c r="F38" t="str">
        <f t="shared" si="0"/>
        <v>1</v>
      </c>
      <c r="G38">
        <v>3</v>
      </c>
      <c r="H38" t="s">
        <v>23</v>
      </c>
      <c r="I38" t="s">
        <v>11</v>
      </c>
      <c r="K38">
        <v>8.31</v>
      </c>
      <c r="L38" t="str">
        <f t="shared" si="6"/>
        <v>Alkaline</v>
      </c>
      <c r="M38">
        <v>11</v>
      </c>
      <c r="N38">
        <v>166</v>
      </c>
      <c r="O38" t="str">
        <f t="shared" si="2"/>
        <v>Medium</v>
      </c>
      <c r="P38" t="s">
        <v>24</v>
      </c>
      <c r="Q38">
        <v>7.3</v>
      </c>
      <c r="R38">
        <v>2.5</v>
      </c>
      <c r="S38" t="s">
        <v>11</v>
      </c>
      <c r="T38" t="s">
        <v>11</v>
      </c>
      <c r="U38">
        <v>0.5</v>
      </c>
      <c r="V38">
        <v>0.03</v>
      </c>
      <c r="W38" t="s">
        <v>11</v>
      </c>
      <c r="X38" t="s">
        <v>11</v>
      </c>
    </row>
    <row r="39" spans="1:24" x14ac:dyDescent="0.35">
      <c r="A39" t="s">
        <v>34</v>
      </c>
      <c r="B39" t="s">
        <v>13</v>
      </c>
      <c r="C39" t="s">
        <v>71</v>
      </c>
      <c r="D39" t="s">
        <v>37</v>
      </c>
      <c r="E39">
        <v>360</v>
      </c>
      <c r="F39" t="str">
        <f t="shared" si="0"/>
        <v>1</v>
      </c>
      <c r="G39">
        <v>4</v>
      </c>
      <c r="H39" t="s">
        <v>23</v>
      </c>
      <c r="I39" t="s">
        <v>11</v>
      </c>
      <c r="K39">
        <v>6.5</v>
      </c>
      <c r="L39" t="str">
        <f t="shared" ref="L39:L65" si="7">IF(K39&lt;6.6, "Acidic", IF(K39&lt;7.4, "Neutral", IF(K39&gt;7.3, "Alkaline")))</f>
        <v>Acidic</v>
      </c>
      <c r="M39" t="s">
        <v>11</v>
      </c>
      <c r="N39">
        <v>273</v>
      </c>
      <c r="O39" t="str">
        <f t="shared" si="2"/>
        <v>High</v>
      </c>
      <c r="P39" t="s">
        <v>21</v>
      </c>
      <c r="Q39" t="s">
        <v>11</v>
      </c>
      <c r="R39" t="s">
        <v>11</v>
      </c>
      <c r="S39" t="s">
        <v>11</v>
      </c>
      <c r="T39" t="s">
        <v>11</v>
      </c>
      <c r="U39">
        <v>0.97</v>
      </c>
      <c r="V39">
        <v>0.39</v>
      </c>
      <c r="W39">
        <v>19.8</v>
      </c>
      <c r="X39">
        <v>1.9</v>
      </c>
    </row>
    <row r="40" spans="1:24" x14ac:dyDescent="0.35">
      <c r="A40" t="s">
        <v>34</v>
      </c>
      <c r="B40" t="s">
        <v>13</v>
      </c>
      <c r="C40" t="s">
        <v>71</v>
      </c>
      <c r="D40" t="s">
        <v>37</v>
      </c>
      <c r="E40">
        <v>360</v>
      </c>
      <c r="F40" t="str">
        <f t="shared" si="0"/>
        <v>1</v>
      </c>
      <c r="G40">
        <v>4</v>
      </c>
      <c r="H40" t="s">
        <v>23</v>
      </c>
      <c r="I40" t="s">
        <v>11</v>
      </c>
      <c r="K40">
        <v>6.5</v>
      </c>
      <c r="L40" t="str">
        <f t="shared" si="7"/>
        <v>Acidic</v>
      </c>
      <c r="M40" t="s">
        <v>11</v>
      </c>
      <c r="N40">
        <v>273</v>
      </c>
      <c r="O40" t="str">
        <f t="shared" si="2"/>
        <v>High</v>
      </c>
      <c r="P40" t="s">
        <v>21</v>
      </c>
      <c r="Q40">
        <v>2.1</v>
      </c>
      <c r="R40">
        <v>0.1</v>
      </c>
      <c r="S40" t="s">
        <v>11</v>
      </c>
      <c r="T40" t="s">
        <v>11</v>
      </c>
      <c r="U40">
        <v>5.91</v>
      </c>
      <c r="V40">
        <v>0.98</v>
      </c>
      <c r="W40">
        <v>-0.18</v>
      </c>
      <c r="X40">
        <v>0.27</v>
      </c>
    </row>
    <row r="41" spans="1:24" x14ac:dyDescent="0.35">
      <c r="A41" t="s">
        <v>34</v>
      </c>
      <c r="B41" t="s">
        <v>13</v>
      </c>
      <c r="C41" t="s">
        <v>71</v>
      </c>
      <c r="D41" t="s">
        <v>37</v>
      </c>
      <c r="E41">
        <v>360</v>
      </c>
      <c r="F41" t="str">
        <f t="shared" si="0"/>
        <v>1</v>
      </c>
      <c r="G41">
        <v>4</v>
      </c>
      <c r="H41" t="s">
        <v>23</v>
      </c>
      <c r="I41" t="s">
        <v>11</v>
      </c>
      <c r="K41">
        <v>6.5</v>
      </c>
      <c r="L41" t="str">
        <f t="shared" si="7"/>
        <v>Acidic</v>
      </c>
      <c r="M41" t="s">
        <v>11</v>
      </c>
      <c r="N41">
        <v>273</v>
      </c>
      <c r="O41" t="str">
        <f t="shared" si="2"/>
        <v>High</v>
      </c>
      <c r="P41" t="s">
        <v>24</v>
      </c>
      <c r="Q41">
        <v>2.2000000000000002</v>
      </c>
      <c r="R41">
        <v>0.1</v>
      </c>
      <c r="S41" t="s">
        <v>11</v>
      </c>
      <c r="T41" t="s">
        <v>11</v>
      </c>
      <c r="U41">
        <v>2.85</v>
      </c>
      <c r="V41">
        <v>0.14000000000000001</v>
      </c>
      <c r="W41">
        <v>0.3</v>
      </c>
      <c r="X41">
        <v>0.23</v>
      </c>
    </row>
    <row r="42" spans="1:24" x14ac:dyDescent="0.35">
      <c r="A42" t="s">
        <v>34</v>
      </c>
      <c r="B42" t="s">
        <v>13</v>
      </c>
      <c r="C42" t="s">
        <v>71</v>
      </c>
      <c r="D42" t="s">
        <v>37</v>
      </c>
      <c r="E42">
        <v>360</v>
      </c>
      <c r="F42" t="str">
        <f t="shared" si="0"/>
        <v>1</v>
      </c>
      <c r="G42">
        <v>4</v>
      </c>
      <c r="H42" t="s">
        <v>23</v>
      </c>
      <c r="I42" t="s">
        <v>11</v>
      </c>
      <c r="K42">
        <v>6.5</v>
      </c>
      <c r="L42" t="str">
        <f t="shared" si="7"/>
        <v>Acidic</v>
      </c>
      <c r="M42" t="s">
        <v>11</v>
      </c>
      <c r="N42">
        <v>273</v>
      </c>
      <c r="O42" t="str">
        <f t="shared" si="2"/>
        <v>High</v>
      </c>
      <c r="P42" t="s">
        <v>24</v>
      </c>
      <c r="Q42">
        <v>1.9</v>
      </c>
      <c r="R42">
        <v>0.1</v>
      </c>
      <c r="S42" t="s">
        <v>11</v>
      </c>
      <c r="T42" t="s">
        <v>11</v>
      </c>
      <c r="U42">
        <v>1.78</v>
      </c>
      <c r="V42">
        <v>0.27</v>
      </c>
      <c r="W42">
        <v>1.57</v>
      </c>
      <c r="X42">
        <v>0.97</v>
      </c>
    </row>
    <row r="43" spans="1:24" x14ac:dyDescent="0.35">
      <c r="A43" t="s">
        <v>34</v>
      </c>
      <c r="B43" t="s">
        <v>13</v>
      </c>
      <c r="C43" t="s">
        <v>71</v>
      </c>
      <c r="D43" t="s">
        <v>10</v>
      </c>
      <c r="E43">
        <v>360</v>
      </c>
      <c r="F43" t="str">
        <f t="shared" si="0"/>
        <v>1</v>
      </c>
      <c r="G43">
        <v>4</v>
      </c>
      <c r="H43" t="s">
        <v>23</v>
      </c>
      <c r="I43" t="s">
        <v>11</v>
      </c>
      <c r="K43">
        <v>6.5</v>
      </c>
      <c r="L43" t="str">
        <f t="shared" si="7"/>
        <v>Acidic</v>
      </c>
      <c r="M43" t="s">
        <v>11</v>
      </c>
      <c r="N43">
        <v>273</v>
      </c>
      <c r="O43" t="str">
        <f t="shared" si="2"/>
        <v>High</v>
      </c>
      <c r="P43" t="s">
        <v>21</v>
      </c>
      <c r="Q43">
        <v>5.8</v>
      </c>
      <c r="R43">
        <v>1.1000000000000001</v>
      </c>
      <c r="S43" t="s">
        <v>11</v>
      </c>
      <c r="T43" t="s">
        <v>11</v>
      </c>
      <c r="U43">
        <v>-0.09</v>
      </c>
      <c r="V43">
        <v>0.08</v>
      </c>
      <c r="W43">
        <v>196</v>
      </c>
      <c r="X43">
        <v>24</v>
      </c>
    </row>
    <row r="44" spans="1:24" x14ac:dyDescent="0.35">
      <c r="A44" t="s">
        <v>34</v>
      </c>
      <c r="B44" t="s">
        <v>13</v>
      </c>
      <c r="C44" t="s">
        <v>71</v>
      </c>
      <c r="D44" t="s">
        <v>10</v>
      </c>
      <c r="E44">
        <v>360</v>
      </c>
      <c r="F44" t="str">
        <f t="shared" si="0"/>
        <v>1</v>
      </c>
      <c r="G44">
        <v>4</v>
      </c>
      <c r="H44" t="s">
        <v>23</v>
      </c>
      <c r="I44" t="s">
        <v>11</v>
      </c>
      <c r="K44">
        <v>6.5</v>
      </c>
      <c r="L44" t="str">
        <f t="shared" si="7"/>
        <v>Acidic</v>
      </c>
      <c r="M44" t="s">
        <v>11</v>
      </c>
      <c r="N44">
        <v>273</v>
      </c>
      <c r="O44" t="str">
        <f t="shared" si="2"/>
        <v>High</v>
      </c>
      <c r="P44" t="s">
        <v>21</v>
      </c>
      <c r="Q44">
        <v>5.5</v>
      </c>
      <c r="R44">
        <v>0.1</v>
      </c>
      <c r="S44" t="s">
        <v>11</v>
      </c>
      <c r="T44" t="s">
        <v>11</v>
      </c>
      <c r="U44">
        <v>0.56999999999999995</v>
      </c>
      <c r="V44">
        <v>0.19</v>
      </c>
      <c r="W44">
        <v>76.900000000000006</v>
      </c>
      <c r="X44">
        <v>5.6</v>
      </c>
    </row>
    <row r="45" spans="1:24" x14ac:dyDescent="0.35">
      <c r="A45" t="s">
        <v>34</v>
      </c>
      <c r="B45" t="s">
        <v>13</v>
      </c>
      <c r="C45" t="s">
        <v>71</v>
      </c>
      <c r="D45" t="s">
        <v>10</v>
      </c>
      <c r="E45">
        <v>360</v>
      </c>
      <c r="F45" t="str">
        <f t="shared" si="0"/>
        <v>1</v>
      </c>
      <c r="G45">
        <v>4</v>
      </c>
      <c r="H45" t="s">
        <v>23</v>
      </c>
      <c r="I45" t="s">
        <v>11</v>
      </c>
      <c r="K45">
        <v>6.5</v>
      </c>
      <c r="L45" t="str">
        <f t="shared" si="7"/>
        <v>Acidic</v>
      </c>
      <c r="M45" t="s">
        <v>11</v>
      </c>
      <c r="N45">
        <v>273</v>
      </c>
      <c r="O45" t="str">
        <f t="shared" si="2"/>
        <v>High</v>
      </c>
      <c r="P45" t="s">
        <v>24</v>
      </c>
      <c r="Q45">
        <v>6.7</v>
      </c>
      <c r="R45">
        <v>0.2</v>
      </c>
      <c r="S45" t="s">
        <v>11</v>
      </c>
      <c r="T45" t="s">
        <v>11</v>
      </c>
      <c r="U45">
        <v>-1.1499999999999999</v>
      </c>
      <c r="V45">
        <v>0.23</v>
      </c>
      <c r="W45">
        <v>118</v>
      </c>
      <c r="X45">
        <v>13</v>
      </c>
    </row>
    <row r="46" spans="1:24" x14ac:dyDescent="0.35">
      <c r="A46" t="s">
        <v>34</v>
      </c>
      <c r="B46" t="s">
        <v>13</v>
      </c>
      <c r="C46" t="s">
        <v>71</v>
      </c>
      <c r="D46" t="s">
        <v>10</v>
      </c>
      <c r="E46">
        <v>360</v>
      </c>
      <c r="F46" t="str">
        <f t="shared" si="0"/>
        <v>1</v>
      </c>
      <c r="G46">
        <v>4</v>
      </c>
      <c r="H46" t="s">
        <v>23</v>
      </c>
      <c r="I46" t="s">
        <v>11</v>
      </c>
      <c r="K46">
        <v>6.5</v>
      </c>
      <c r="L46" t="str">
        <f t="shared" si="7"/>
        <v>Acidic</v>
      </c>
      <c r="M46" t="s">
        <v>11</v>
      </c>
      <c r="N46">
        <v>273</v>
      </c>
      <c r="O46" t="str">
        <f t="shared" si="2"/>
        <v>High</v>
      </c>
      <c r="P46" t="s">
        <v>24</v>
      </c>
      <c r="Q46">
        <v>6.6</v>
      </c>
      <c r="R46">
        <v>0.1</v>
      </c>
      <c r="S46" t="s">
        <v>11</v>
      </c>
      <c r="T46" t="s">
        <v>11</v>
      </c>
      <c r="U46">
        <v>-0.02</v>
      </c>
      <c r="V46">
        <v>0.01</v>
      </c>
      <c r="W46">
        <v>144</v>
      </c>
      <c r="X46">
        <v>20</v>
      </c>
    </row>
    <row r="47" spans="1:24" x14ac:dyDescent="0.35">
      <c r="A47" t="s">
        <v>34</v>
      </c>
      <c r="B47" t="s">
        <v>13</v>
      </c>
      <c r="C47" t="s">
        <v>71</v>
      </c>
      <c r="D47" t="s">
        <v>19</v>
      </c>
      <c r="E47">
        <v>360</v>
      </c>
      <c r="F47" t="str">
        <f t="shared" si="0"/>
        <v>1</v>
      </c>
      <c r="G47">
        <v>4</v>
      </c>
      <c r="H47" t="s">
        <v>23</v>
      </c>
      <c r="I47" t="s">
        <v>11</v>
      </c>
      <c r="K47">
        <v>6.5</v>
      </c>
      <c r="L47" t="str">
        <f t="shared" si="7"/>
        <v>Acidic</v>
      </c>
      <c r="M47" t="s">
        <v>11</v>
      </c>
      <c r="N47" t="s">
        <v>11</v>
      </c>
      <c r="O47" t="str">
        <f t="shared" si="2"/>
        <v>High</v>
      </c>
      <c r="P47" t="s">
        <v>21</v>
      </c>
      <c r="Q47" t="s">
        <v>11</v>
      </c>
      <c r="R47" t="s">
        <v>11</v>
      </c>
      <c r="S47" t="s">
        <v>11</v>
      </c>
      <c r="T47" t="s">
        <v>11</v>
      </c>
      <c r="U47">
        <v>0.89</v>
      </c>
      <c r="V47">
        <v>0.41</v>
      </c>
      <c r="W47">
        <v>48.3</v>
      </c>
      <c r="X47">
        <v>9</v>
      </c>
    </row>
    <row r="48" spans="1:24" x14ac:dyDescent="0.35">
      <c r="A48" t="s">
        <v>34</v>
      </c>
      <c r="B48" t="s">
        <v>13</v>
      </c>
      <c r="C48" t="s">
        <v>71</v>
      </c>
      <c r="D48" t="s">
        <v>19</v>
      </c>
      <c r="E48">
        <v>360</v>
      </c>
      <c r="F48" t="str">
        <f t="shared" si="0"/>
        <v>1</v>
      </c>
      <c r="G48">
        <v>4</v>
      </c>
      <c r="H48" t="s">
        <v>23</v>
      </c>
      <c r="I48" t="s">
        <v>11</v>
      </c>
      <c r="K48">
        <v>6.5</v>
      </c>
      <c r="L48" t="str">
        <f t="shared" si="7"/>
        <v>Acidic</v>
      </c>
      <c r="M48" t="s">
        <v>11</v>
      </c>
      <c r="N48" t="s">
        <v>11</v>
      </c>
      <c r="O48" t="str">
        <f t="shared" si="2"/>
        <v>High</v>
      </c>
      <c r="P48" t="s">
        <v>21</v>
      </c>
      <c r="Q48" t="s">
        <v>11</v>
      </c>
      <c r="R48" t="s">
        <v>11</v>
      </c>
      <c r="S48" t="s">
        <v>11</v>
      </c>
      <c r="T48" t="s">
        <v>11</v>
      </c>
      <c r="U48">
        <v>1.49</v>
      </c>
      <c r="V48">
        <v>0.48</v>
      </c>
      <c r="W48">
        <v>1.41</v>
      </c>
      <c r="X48">
        <v>0.02</v>
      </c>
    </row>
    <row r="49" spans="1:24" x14ac:dyDescent="0.35">
      <c r="A49" t="s">
        <v>34</v>
      </c>
      <c r="B49" t="s">
        <v>13</v>
      </c>
      <c r="C49" t="s">
        <v>71</v>
      </c>
      <c r="D49" t="s">
        <v>19</v>
      </c>
      <c r="E49">
        <v>360</v>
      </c>
      <c r="F49" t="str">
        <f t="shared" si="0"/>
        <v>1</v>
      </c>
      <c r="G49">
        <v>4</v>
      </c>
      <c r="H49" t="s">
        <v>23</v>
      </c>
      <c r="I49" t="s">
        <v>11</v>
      </c>
      <c r="K49">
        <v>6.5</v>
      </c>
      <c r="L49" t="str">
        <f t="shared" si="7"/>
        <v>Acidic</v>
      </c>
      <c r="M49" t="s">
        <v>11</v>
      </c>
      <c r="N49" t="s">
        <v>11</v>
      </c>
      <c r="O49" t="str">
        <f t="shared" si="2"/>
        <v>High</v>
      </c>
      <c r="P49" t="s">
        <v>24</v>
      </c>
      <c r="Q49" t="s">
        <v>11</v>
      </c>
      <c r="R49" t="s">
        <v>11</v>
      </c>
      <c r="S49" t="s">
        <v>11</v>
      </c>
      <c r="T49" t="s">
        <v>11</v>
      </c>
      <c r="U49">
        <v>1.77</v>
      </c>
      <c r="V49">
        <v>0.26</v>
      </c>
      <c r="W49">
        <v>2.25</v>
      </c>
      <c r="X49">
        <v>0.52</v>
      </c>
    </row>
    <row r="50" spans="1:24" x14ac:dyDescent="0.35">
      <c r="A50" t="s">
        <v>34</v>
      </c>
      <c r="B50" t="s">
        <v>13</v>
      </c>
      <c r="C50" t="s">
        <v>71</v>
      </c>
      <c r="D50" t="s">
        <v>19</v>
      </c>
      <c r="E50">
        <v>360</v>
      </c>
      <c r="F50" t="str">
        <f t="shared" si="0"/>
        <v>1</v>
      </c>
      <c r="G50">
        <v>4</v>
      </c>
      <c r="H50" t="s">
        <v>23</v>
      </c>
      <c r="I50" t="s">
        <v>11</v>
      </c>
      <c r="K50">
        <v>6.5</v>
      </c>
      <c r="L50" t="str">
        <f t="shared" si="7"/>
        <v>Acidic</v>
      </c>
      <c r="M50" t="s">
        <v>11</v>
      </c>
      <c r="N50" t="s">
        <v>11</v>
      </c>
      <c r="O50" t="str">
        <f t="shared" si="2"/>
        <v>High</v>
      </c>
      <c r="P50" t="s">
        <v>24</v>
      </c>
      <c r="Q50" t="s">
        <v>11</v>
      </c>
      <c r="R50" t="s">
        <v>11</v>
      </c>
      <c r="S50" t="s">
        <v>11</v>
      </c>
      <c r="T50" t="s">
        <v>11</v>
      </c>
      <c r="U50">
        <v>0.79</v>
      </c>
      <c r="V50">
        <v>0.38</v>
      </c>
      <c r="W50">
        <v>6.95</v>
      </c>
      <c r="X50">
        <v>2.75</v>
      </c>
    </row>
    <row r="51" spans="1:24" x14ac:dyDescent="0.35">
      <c r="A51" t="s">
        <v>35</v>
      </c>
      <c r="B51" t="s">
        <v>13</v>
      </c>
      <c r="C51" t="s">
        <v>62</v>
      </c>
      <c r="D51" t="s">
        <v>15</v>
      </c>
      <c r="E51">
        <v>732</v>
      </c>
      <c r="F51" t="str">
        <f t="shared" si="0"/>
        <v>3</v>
      </c>
      <c r="G51">
        <v>3</v>
      </c>
      <c r="H51" t="s">
        <v>23</v>
      </c>
      <c r="I51" t="s">
        <v>16</v>
      </c>
      <c r="J51" t="str">
        <f t="shared" ref="J51:J64" si="8">IF(I51="silt clay","Fine",IF(I51="clay","Fine",IF(I51="sandy clay","Fine",IF(I51="sandy clay loam","Coarse",IF(I51="sandy loam","Coarse",IF(I51="loamy sand","Coarse",IF(I51="organic","Organic","Medium")))))))</f>
        <v>Medium</v>
      </c>
      <c r="K51">
        <v>8.1</v>
      </c>
      <c r="L51" t="str">
        <f t="shared" si="7"/>
        <v>Alkaline</v>
      </c>
      <c r="M51">
        <v>10.1</v>
      </c>
      <c r="N51">
        <v>150</v>
      </c>
      <c r="O51" t="str">
        <f t="shared" si="2"/>
        <v>Medium</v>
      </c>
      <c r="P51" t="s">
        <v>21</v>
      </c>
      <c r="Q51">
        <v>7.8</v>
      </c>
      <c r="R51">
        <v>0.2</v>
      </c>
      <c r="S51">
        <v>2500</v>
      </c>
      <c r="T51">
        <v>654</v>
      </c>
      <c r="U51" t="s">
        <v>11</v>
      </c>
      <c r="V51" t="s">
        <v>11</v>
      </c>
      <c r="W51" t="s">
        <v>11</v>
      </c>
      <c r="X51" t="s">
        <v>11</v>
      </c>
    </row>
    <row r="52" spans="1:24" x14ac:dyDescent="0.35">
      <c r="A52" t="s">
        <v>35</v>
      </c>
      <c r="B52" t="s">
        <v>13</v>
      </c>
      <c r="C52" t="s">
        <v>62</v>
      </c>
      <c r="D52" t="s">
        <v>15</v>
      </c>
      <c r="E52">
        <v>732</v>
      </c>
      <c r="F52" t="str">
        <f t="shared" si="0"/>
        <v>3</v>
      </c>
      <c r="G52">
        <v>3</v>
      </c>
      <c r="H52" t="s">
        <v>23</v>
      </c>
      <c r="I52" t="s">
        <v>16</v>
      </c>
      <c r="J52" t="str">
        <f t="shared" si="8"/>
        <v>Medium</v>
      </c>
      <c r="K52">
        <v>8.1</v>
      </c>
      <c r="L52" t="str">
        <f t="shared" si="7"/>
        <v>Alkaline</v>
      </c>
      <c r="M52">
        <v>10.1</v>
      </c>
      <c r="N52">
        <v>150</v>
      </c>
      <c r="O52" t="str">
        <f t="shared" si="2"/>
        <v>Medium</v>
      </c>
      <c r="P52" t="s">
        <v>24</v>
      </c>
      <c r="Q52">
        <v>8.3000000000000007</v>
      </c>
      <c r="R52">
        <v>0.1</v>
      </c>
      <c r="S52">
        <v>2100</v>
      </c>
      <c r="T52">
        <v>345</v>
      </c>
      <c r="U52" t="s">
        <v>11</v>
      </c>
      <c r="V52" t="s">
        <v>11</v>
      </c>
      <c r="W52" t="s">
        <v>11</v>
      </c>
      <c r="X52" t="s">
        <v>11</v>
      </c>
    </row>
    <row r="53" spans="1:24" x14ac:dyDescent="0.35">
      <c r="A53" t="s">
        <v>36</v>
      </c>
      <c r="B53" t="s">
        <v>13</v>
      </c>
      <c r="C53" t="s">
        <v>67</v>
      </c>
      <c r="D53" t="s">
        <v>10</v>
      </c>
      <c r="E53">
        <v>134</v>
      </c>
      <c r="F53" t="str">
        <f t="shared" si="0"/>
        <v>1</v>
      </c>
      <c r="G53">
        <v>3</v>
      </c>
      <c r="H53" t="s">
        <v>23</v>
      </c>
      <c r="I53" t="s">
        <v>28</v>
      </c>
      <c r="J53" t="str">
        <f t="shared" si="8"/>
        <v>Medium</v>
      </c>
      <c r="K53">
        <v>6.58</v>
      </c>
      <c r="L53" t="str">
        <f t="shared" si="7"/>
        <v>Acidic</v>
      </c>
      <c r="M53" t="s">
        <v>11</v>
      </c>
      <c r="N53">
        <v>0</v>
      </c>
      <c r="O53" t="str">
        <f t="shared" si="2"/>
        <v>Low</v>
      </c>
      <c r="P53" t="s">
        <v>21</v>
      </c>
      <c r="Q53">
        <v>1.1000000000000001</v>
      </c>
      <c r="R53">
        <v>0.1</v>
      </c>
      <c r="S53">
        <v>2079</v>
      </c>
      <c r="T53">
        <v>451</v>
      </c>
      <c r="U53" t="s">
        <v>11</v>
      </c>
      <c r="V53" t="s">
        <v>11</v>
      </c>
      <c r="W53" t="s">
        <v>11</v>
      </c>
      <c r="X53" t="s">
        <v>11</v>
      </c>
    </row>
    <row r="54" spans="1:24" x14ac:dyDescent="0.35">
      <c r="A54" t="s">
        <v>36</v>
      </c>
      <c r="B54" t="s">
        <v>13</v>
      </c>
      <c r="C54" t="s">
        <v>67</v>
      </c>
      <c r="D54" t="s">
        <v>10</v>
      </c>
      <c r="E54">
        <v>134</v>
      </c>
      <c r="F54" t="str">
        <f t="shared" si="0"/>
        <v>1</v>
      </c>
      <c r="G54">
        <v>3</v>
      </c>
      <c r="H54" t="s">
        <v>23</v>
      </c>
      <c r="I54" t="s">
        <v>28</v>
      </c>
      <c r="J54" t="str">
        <f t="shared" si="8"/>
        <v>Medium</v>
      </c>
      <c r="K54">
        <v>6.58</v>
      </c>
      <c r="L54" t="str">
        <f t="shared" si="7"/>
        <v>Acidic</v>
      </c>
      <c r="M54" t="s">
        <v>11</v>
      </c>
      <c r="N54">
        <v>0</v>
      </c>
      <c r="O54" t="str">
        <f t="shared" si="2"/>
        <v>Low</v>
      </c>
      <c r="P54" t="s">
        <v>24</v>
      </c>
      <c r="Q54">
        <v>1.1000000000000001</v>
      </c>
      <c r="R54">
        <v>0.1</v>
      </c>
      <c r="S54">
        <v>2084</v>
      </c>
      <c r="T54">
        <v>276</v>
      </c>
      <c r="U54" t="s">
        <v>11</v>
      </c>
      <c r="V54" t="s">
        <v>11</v>
      </c>
      <c r="W54" t="s">
        <v>11</v>
      </c>
      <c r="X54" t="s">
        <v>11</v>
      </c>
    </row>
    <row r="55" spans="1:24" x14ac:dyDescent="0.35">
      <c r="A55" t="s">
        <v>36</v>
      </c>
      <c r="B55" t="s">
        <v>13</v>
      </c>
      <c r="C55" t="s">
        <v>67</v>
      </c>
      <c r="D55" t="s">
        <v>10</v>
      </c>
      <c r="E55">
        <v>134</v>
      </c>
      <c r="F55" t="str">
        <f t="shared" si="0"/>
        <v>1</v>
      </c>
      <c r="G55">
        <v>3</v>
      </c>
      <c r="H55" t="s">
        <v>23</v>
      </c>
      <c r="I55" t="s">
        <v>28</v>
      </c>
      <c r="J55" t="str">
        <f t="shared" si="8"/>
        <v>Medium</v>
      </c>
      <c r="K55">
        <v>6.58</v>
      </c>
      <c r="L55" t="str">
        <f t="shared" si="7"/>
        <v>Acidic</v>
      </c>
      <c r="M55" t="s">
        <v>11</v>
      </c>
      <c r="N55">
        <v>210</v>
      </c>
      <c r="O55" t="str">
        <f t="shared" si="2"/>
        <v>Medium</v>
      </c>
      <c r="P55" t="s">
        <v>21</v>
      </c>
      <c r="Q55">
        <v>1.5</v>
      </c>
      <c r="R55">
        <v>0.1</v>
      </c>
      <c r="S55">
        <v>2245</v>
      </c>
      <c r="T55">
        <v>246</v>
      </c>
      <c r="U55" t="s">
        <v>11</v>
      </c>
      <c r="V55" t="s">
        <v>11</v>
      </c>
      <c r="W55" t="s">
        <v>11</v>
      </c>
      <c r="X55" t="s">
        <v>11</v>
      </c>
    </row>
    <row r="56" spans="1:24" x14ac:dyDescent="0.35">
      <c r="A56" t="s">
        <v>36</v>
      </c>
      <c r="B56" t="s">
        <v>13</v>
      </c>
      <c r="C56" t="s">
        <v>67</v>
      </c>
      <c r="D56" t="s">
        <v>10</v>
      </c>
      <c r="E56">
        <v>134</v>
      </c>
      <c r="F56" t="str">
        <f t="shared" si="0"/>
        <v>1</v>
      </c>
      <c r="G56">
        <v>3</v>
      </c>
      <c r="H56" t="s">
        <v>23</v>
      </c>
      <c r="I56" t="s">
        <v>28</v>
      </c>
      <c r="J56" t="str">
        <f t="shared" si="8"/>
        <v>Medium</v>
      </c>
      <c r="K56">
        <v>6.58</v>
      </c>
      <c r="L56" t="str">
        <f t="shared" si="7"/>
        <v>Acidic</v>
      </c>
      <c r="M56" t="s">
        <v>11</v>
      </c>
      <c r="N56">
        <v>210</v>
      </c>
      <c r="O56" t="str">
        <f t="shared" si="2"/>
        <v>Medium</v>
      </c>
      <c r="P56" t="s">
        <v>24</v>
      </c>
      <c r="Q56">
        <v>1.5</v>
      </c>
      <c r="R56">
        <v>0.3</v>
      </c>
      <c r="S56">
        <v>2141</v>
      </c>
      <c r="T56">
        <v>156</v>
      </c>
      <c r="U56" t="s">
        <v>11</v>
      </c>
      <c r="V56" t="s">
        <v>11</v>
      </c>
      <c r="W56" t="s">
        <v>11</v>
      </c>
      <c r="X56" t="s">
        <v>11</v>
      </c>
    </row>
    <row r="57" spans="1:24" x14ac:dyDescent="0.35">
      <c r="A57" t="s">
        <v>36</v>
      </c>
      <c r="B57" t="s">
        <v>13</v>
      </c>
      <c r="C57" t="s">
        <v>67</v>
      </c>
      <c r="D57" t="s">
        <v>10</v>
      </c>
      <c r="E57">
        <v>134</v>
      </c>
      <c r="F57" t="str">
        <f t="shared" si="0"/>
        <v>1</v>
      </c>
      <c r="G57">
        <v>3</v>
      </c>
      <c r="H57" t="s">
        <v>23</v>
      </c>
      <c r="I57" t="s">
        <v>28</v>
      </c>
      <c r="J57" t="str">
        <f t="shared" si="8"/>
        <v>Medium</v>
      </c>
      <c r="K57">
        <v>6.58</v>
      </c>
      <c r="L57" t="str">
        <f t="shared" si="7"/>
        <v>Acidic</v>
      </c>
      <c r="M57" t="s">
        <v>11</v>
      </c>
      <c r="N57">
        <v>0</v>
      </c>
      <c r="O57" t="str">
        <f t="shared" si="2"/>
        <v>Low</v>
      </c>
      <c r="P57" t="s">
        <v>21</v>
      </c>
      <c r="Q57">
        <v>1.1000000000000001</v>
      </c>
      <c r="R57">
        <v>0.2</v>
      </c>
      <c r="S57">
        <v>1257</v>
      </c>
      <c r="T57">
        <v>406</v>
      </c>
      <c r="U57" t="s">
        <v>11</v>
      </c>
      <c r="V57" t="s">
        <v>11</v>
      </c>
      <c r="W57" t="s">
        <v>11</v>
      </c>
      <c r="X57" t="s">
        <v>11</v>
      </c>
    </row>
    <row r="58" spans="1:24" x14ac:dyDescent="0.35">
      <c r="A58" t="s">
        <v>36</v>
      </c>
      <c r="B58" t="s">
        <v>13</v>
      </c>
      <c r="C58" t="s">
        <v>67</v>
      </c>
      <c r="D58" t="s">
        <v>10</v>
      </c>
      <c r="E58">
        <v>134</v>
      </c>
      <c r="F58" t="str">
        <f t="shared" si="0"/>
        <v>1</v>
      </c>
      <c r="G58">
        <v>3</v>
      </c>
      <c r="H58" t="s">
        <v>23</v>
      </c>
      <c r="I58" t="s">
        <v>28</v>
      </c>
      <c r="J58" t="str">
        <f t="shared" si="8"/>
        <v>Medium</v>
      </c>
      <c r="K58">
        <v>6.58</v>
      </c>
      <c r="L58" t="str">
        <f t="shared" si="7"/>
        <v>Acidic</v>
      </c>
      <c r="M58" t="s">
        <v>11</v>
      </c>
      <c r="N58">
        <v>0</v>
      </c>
      <c r="O58" t="str">
        <f t="shared" si="2"/>
        <v>Low</v>
      </c>
      <c r="P58" t="s">
        <v>24</v>
      </c>
      <c r="Q58">
        <v>1.1000000000000001</v>
      </c>
      <c r="R58">
        <v>0.1</v>
      </c>
      <c r="S58">
        <v>1034</v>
      </c>
      <c r="T58">
        <v>72</v>
      </c>
      <c r="U58" t="s">
        <v>11</v>
      </c>
      <c r="V58" t="s">
        <v>11</v>
      </c>
      <c r="W58" t="s">
        <v>11</v>
      </c>
      <c r="X58" t="s">
        <v>11</v>
      </c>
    </row>
    <row r="59" spans="1:24" x14ac:dyDescent="0.35">
      <c r="A59" t="s">
        <v>36</v>
      </c>
      <c r="B59" t="s">
        <v>13</v>
      </c>
      <c r="C59" t="s">
        <v>67</v>
      </c>
      <c r="D59" t="s">
        <v>10</v>
      </c>
      <c r="E59">
        <v>134</v>
      </c>
      <c r="F59" t="str">
        <f t="shared" si="0"/>
        <v>1</v>
      </c>
      <c r="G59">
        <v>3</v>
      </c>
      <c r="H59" t="s">
        <v>23</v>
      </c>
      <c r="I59" t="s">
        <v>28</v>
      </c>
      <c r="J59" t="str">
        <f t="shared" si="8"/>
        <v>Medium</v>
      </c>
      <c r="K59">
        <v>6.58</v>
      </c>
      <c r="L59" t="str">
        <f t="shared" si="7"/>
        <v>Acidic</v>
      </c>
      <c r="M59" t="s">
        <v>11</v>
      </c>
      <c r="N59">
        <v>210</v>
      </c>
      <c r="O59" t="str">
        <f t="shared" si="2"/>
        <v>Medium</v>
      </c>
      <c r="P59" t="s">
        <v>21</v>
      </c>
      <c r="Q59">
        <v>1.4</v>
      </c>
      <c r="R59">
        <v>0.1</v>
      </c>
      <c r="S59">
        <v>1401</v>
      </c>
      <c r="T59">
        <v>66</v>
      </c>
      <c r="U59" t="s">
        <v>11</v>
      </c>
      <c r="V59" t="s">
        <v>11</v>
      </c>
      <c r="W59" t="s">
        <v>11</v>
      </c>
      <c r="X59" t="s">
        <v>11</v>
      </c>
    </row>
    <row r="60" spans="1:24" x14ac:dyDescent="0.35">
      <c r="A60" t="s">
        <v>36</v>
      </c>
      <c r="B60" t="s">
        <v>13</v>
      </c>
      <c r="C60" t="s">
        <v>67</v>
      </c>
      <c r="D60" t="s">
        <v>10</v>
      </c>
      <c r="E60">
        <v>134</v>
      </c>
      <c r="F60" t="str">
        <f t="shared" si="0"/>
        <v>1</v>
      </c>
      <c r="G60">
        <v>3</v>
      </c>
      <c r="H60" t="s">
        <v>23</v>
      </c>
      <c r="I60" t="s">
        <v>28</v>
      </c>
      <c r="J60" t="str">
        <f t="shared" si="8"/>
        <v>Medium</v>
      </c>
      <c r="K60">
        <v>6.58</v>
      </c>
      <c r="L60" t="str">
        <f t="shared" si="7"/>
        <v>Acidic</v>
      </c>
      <c r="M60" t="s">
        <v>11</v>
      </c>
      <c r="N60">
        <v>210</v>
      </c>
      <c r="O60" t="str">
        <f t="shared" si="2"/>
        <v>Medium</v>
      </c>
      <c r="P60" t="s">
        <v>24</v>
      </c>
      <c r="Q60">
        <v>1.5</v>
      </c>
      <c r="R60">
        <v>0.1</v>
      </c>
      <c r="S60">
        <v>103</v>
      </c>
      <c r="T60">
        <v>43</v>
      </c>
      <c r="U60" t="s">
        <v>11</v>
      </c>
      <c r="V60" t="s">
        <v>11</v>
      </c>
      <c r="W60" t="s">
        <v>11</v>
      </c>
      <c r="X60" t="s">
        <v>11</v>
      </c>
    </row>
    <row r="61" spans="1:24" x14ac:dyDescent="0.35">
      <c r="A61" t="s">
        <v>31</v>
      </c>
      <c r="B61" t="s">
        <v>13</v>
      </c>
      <c r="C61" t="s">
        <v>67</v>
      </c>
      <c r="D61" t="s">
        <v>10</v>
      </c>
      <c r="E61">
        <v>669</v>
      </c>
      <c r="F61" t="str">
        <f t="shared" si="0"/>
        <v>2</v>
      </c>
      <c r="G61">
        <v>3</v>
      </c>
      <c r="H61" t="s">
        <v>23</v>
      </c>
      <c r="I61" t="s">
        <v>12</v>
      </c>
      <c r="J61" t="str">
        <f t="shared" si="8"/>
        <v>Coarse</v>
      </c>
      <c r="K61">
        <v>4.79</v>
      </c>
      <c r="L61" t="str">
        <f t="shared" si="7"/>
        <v>Acidic</v>
      </c>
      <c r="M61">
        <v>7.67</v>
      </c>
      <c r="N61">
        <v>180</v>
      </c>
      <c r="O61" t="str">
        <f t="shared" si="2"/>
        <v>Medium</v>
      </c>
      <c r="P61" t="s">
        <v>21</v>
      </c>
      <c r="Q61">
        <v>4.2</v>
      </c>
      <c r="R61">
        <v>0.1</v>
      </c>
      <c r="S61" t="s">
        <v>11</v>
      </c>
      <c r="U61" t="s">
        <v>11</v>
      </c>
      <c r="V61" t="s">
        <v>11</v>
      </c>
      <c r="W61">
        <v>371</v>
      </c>
      <c r="X61">
        <v>24</v>
      </c>
    </row>
    <row r="62" spans="1:24" x14ac:dyDescent="0.35">
      <c r="A62" t="s">
        <v>31</v>
      </c>
      <c r="B62" t="s">
        <v>13</v>
      </c>
      <c r="C62" t="s">
        <v>67</v>
      </c>
      <c r="D62" t="s">
        <v>10</v>
      </c>
      <c r="E62">
        <v>669</v>
      </c>
      <c r="F62" t="str">
        <f t="shared" si="0"/>
        <v>2</v>
      </c>
      <c r="G62">
        <v>3</v>
      </c>
      <c r="H62" t="s">
        <v>23</v>
      </c>
      <c r="I62" t="s">
        <v>12</v>
      </c>
      <c r="J62" t="str">
        <f t="shared" si="8"/>
        <v>Coarse</v>
      </c>
      <c r="K62">
        <v>4.79</v>
      </c>
      <c r="L62" t="str">
        <f t="shared" si="7"/>
        <v>Acidic</v>
      </c>
      <c r="M62">
        <v>7.67</v>
      </c>
      <c r="N62">
        <v>180</v>
      </c>
      <c r="O62" t="str">
        <f t="shared" si="2"/>
        <v>Medium</v>
      </c>
      <c r="P62" t="s">
        <v>21</v>
      </c>
      <c r="Q62">
        <v>4.7</v>
      </c>
      <c r="R62">
        <v>0.2</v>
      </c>
      <c r="S62" t="s">
        <v>11</v>
      </c>
      <c r="U62" t="s">
        <v>11</v>
      </c>
      <c r="V62" t="s">
        <v>11</v>
      </c>
      <c r="W62">
        <v>505</v>
      </c>
      <c r="X62">
        <v>55</v>
      </c>
    </row>
    <row r="63" spans="1:24" x14ac:dyDescent="0.35">
      <c r="A63" t="s">
        <v>31</v>
      </c>
      <c r="B63" t="s">
        <v>13</v>
      </c>
      <c r="C63" t="s">
        <v>67</v>
      </c>
      <c r="D63" t="s">
        <v>10</v>
      </c>
      <c r="E63">
        <v>669</v>
      </c>
      <c r="F63" t="str">
        <f t="shared" si="0"/>
        <v>2</v>
      </c>
      <c r="G63">
        <v>3</v>
      </c>
      <c r="H63" t="s">
        <v>23</v>
      </c>
      <c r="I63" t="s">
        <v>12</v>
      </c>
      <c r="J63" t="str">
        <f t="shared" si="8"/>
        <v>Coarse</v>
      </c>
      <c r="K63">
        <v>4.79</v>
      </c>
      <c r="L63" t="str">
        <f t="shared" si="7"/>
        <v>Acidic</v>
      </c>
      <c r="M63">
        <v>7.67</v>
      </c>
      <c r="N63">
        <v>180</v>
      </c>
      <c r="O63" t="str">
        <f t="shared" si="2"/>
        <v>Medium</v>
      </c>
      <c r="P63" t="s">
        <v>24</v>
      </c>
      <c r="Q63">
        <v>4.5</v>
      </c>
      <c r="R63">
        <v>0.1</v>
      </c>
      <c r="S63" t="s">
        <v>11</v>
      </c>
      <c r="U63" t="s">
        <v>11</v>
      </c>
      <c r="V63" t="s">
        <v>11</v>
      </c>
      <c r="W63">
        <v>361</v>
      </c>
      <c r="X63">
        <v>36</v>
      </c>
    </row>
    <row r="64" spans="1:24" x14ac:dyDescent="0.35">
      <c r="A64" t="s">
        <v>31</v>
      </c>
      <c r="B64" t="s">
        <v>13</v>
      </c>
      <c r="C64" t="s">
        <v>67</v>
      </c>
      <c r="D64" t="s">
        <v>10</v>
      </c>
      <c r="E64">
        <v>669</v>
      </c>
      <c r="F64" t="str">
        <f t="shared" si="0"/>
        <v>2</v>
      </c>
      <c r="G64">
        <v>3</v>
      </c>
      <c r="H64" t="s">
        <v>23</v>
      </c>
      <c r="I64" t="s">
        <v>12</v>
      </c>
      <c r="J64" t="str">
        <f t="shared" si="8"/>
        <v>Coarse</v>
      </c>
      <c r="K64">
        <v>4.79</v>
      </c>
      <c r="L64" t="str">
        <f t="shared" si="7"/>
        <v>Acidic</v>
      </c>
      <c r="M64">
        <v>7.67</v>
      </c>
      <c r="N64">
        <v>180</v>
      </c>
      <c r="O64" t="str">
        <f t="shared" si="2"/>
        <v>Medium</v>
      </c>
      <c r="P64" t="s">
        <v>24</v>
      </c>
      <c r="Q64">
        <v>4.2</v>
      </c>
      <c r="R64">
        <v>0.2</v>
      </c>
      <c r="S64" t="s">
        <v>11</v>
      </c>
      <c r="U64" t="s">
        <v>11</v>
      </c>
      <c r="V64" t="s">
        <v>11</v>
      </c>
      <c r="W64">
        <v>468</v>
      </c>
      <c r="X64">
        <v>34</v>
      </c>
    </row>
    <row r="65" spans="1:24" x14ac:dyDescent="0.35">
      <c r="A65" t="s">
        <v>31</v>
      </c>
      <c r="B65" t="s">
        <v>13</v>
      </c>
      <c r="C65" t="s">
        <v>67</v>
      </c>
      <c r="D65" t="s">
        <v>17</v>
      </c>
      <c r="E65">
        <v>669</v>
      </c>
      <c r="F65" t="str">
        <f t="shared" si="0"/>
        <v>2</v>
      </c>
      <c r="G65">
        <v>3</v>
      </c>
      <c r="H65" t="s">
        <v>23</v>
      </c>
      <c r="I65" t="s">
        <v>12</v>
      </c>
      <c r="J65" t="str">
        <f t="shared" ref="J65:J76" si="9">IF(I65="silt clay","Fine",IF(I65="clay","Fine",IF(I65="sandy clay","Fine",IF(I65="sandy clay loam","Coarse",IF(I65="sandy loam","Coarse",IF(I65="loamy sand","Coarse",IF(I65="organic","Organic","Medium")))))))</f>
        <v>Coarse</v>
      </c>
      <c r="K65">
        <v>4.79</v>
      </c>
      <c r="L65" t="str">
        <f t="shared" si="7"/>
        <v>Acidic</v>
      </c>
      <c r="M65">
        <v>7.67</v>
      </c>
      <c r="N65">
        <v>180</v>
      </c>
      <c r="O65" t="str">
        <f t="shared" si="2"/>
        <v>Medium</v>
      </c>
      <c r="P65" t="s">
        <v>21</v>
      </c>
      <c r="Q65">
        <v>2.8</v>
      </c>
      <c r="R65">
        <v>0.1</v>
      </c>
      <c r="S65" t="s">
        <v>11</v>
      </c>
      <c r="U65" t="s">
        <v>11</v>
      </c>
      <c r="V65" t="s">
        <v>11</v>
      </c>
      <c r="W65">
        <v>5.26</v>
      </c>
      <c r="X65">
        <v>3.1</v>
      </c>
    </row>
    <row r="66" spans="1:24" x14ac:dyDescent="0.35">
      <c r="A66" t="s">
        <v>31</v>
      </c>
      <c r="B66" t="s">
        <v>13</v>
      </c>
      <c r="C66" t="s">
        <v>67</v>
      </c>
      <c r="D66" t="s">
        <v>17</v>
      </c>
      <c r="E66">
        <v>669</v>
      </c>
      <c r="F66" t="str">
        <f t="shared" si="0"/>
        <v>2</v>
      </c>
      <c r="G66">
        <v>3</v>
      </c>
      <c r="H66" t="s">
        <v>23</v>
      </c>
      <c r="I66" t="s">
        <v>12</v>
      </c>
      <c r="J66" t="str">
        <f t="shared" si="9"/>
        <v>Coarse</v>
      </c>
      <c r="K66">
        <v>4.79</v>
      </c>
      <c r="L66" t="str">
        <f t="shared" ref="L66:L103" si="10">IF(K66&lt;6.6, "Acidic", IF(K66&lt;7.4, "Neutral", IF(K66&gt;7.3, "Alkaline")))</f>
        <v>Acidic</v>
      </c>
      <c r="M66">
        <v>7.67</v>
      </c>
      <c r="N66">
        <v>180</v>
      </c>
      <c r="O66" t="str">
        <f t="shared" si="2"/>
        <v>Medium</v>
      </c>
      <c r="P66" t="s">
        <v>21</v>
      </c>
      <c r="Q66">
        <v>2.9</v>
      </c>
      <c r="R66">
        <v>0.1</v>
      </c>
      <c r="S66" t="s">
        <v>11</v>
      </c>
      <c r="U66" t="s">
        <v>11</v>
      </c>
      <c r="V66" t="s">
        <v>11</v>
      </c>
      <c r="W66">
        <v>11.9</v>
      </c>
      <c r="X66">
        <v>2.1</v>
      </c>
    </row>
    <row r="67" spans="1:24" x14ac:dyDescent="0.35">
      <c r="A67" t="s">
        <v>31</v>
      </c>
      <c r="B67" t="s">
        <v>13</v>
      </c>
      <c r="C67" t="s">
        <v>67</v>
      </c>
      <c r="D67" t="s">
        <v>17</v>
      </c>
      <c r="E67">
        <v>669</v>
      </c>
      <c r="F67" t="str">
        <f t="shared" ref="F67:F130" si="11">IF(E67&lt;366, "1", IF(E67&lt;731, "2", IF(E67&lt;1096, "3", IF(E67&lt;1461, "4", IF(E67&gt;1460, "5")))))</f>
        <v>2</v>
      </c>
      <c r="G67">
        <v>3</v>
      </c>
      <c r="H67" t="s">
        <v>23</v>
      </c>
      <c r="I67" t="s">
        <v>12</v>
      </c>
      <c r="J67" t="str">
        <f t="shared" si="9"/>
        <v>Coarse</v>
      </c>
      <c r="K67">
        <v>4.79</v>
      </c>
      <c r="L67" t="str">
        <f t="shared" si="10"/>
        <v>Acidic</v>
      </c>
      <c r="M67">
        <v>7.67</v>
      </c>
      <c r="N67">
        <v>180</v>
      </c>
      <c r="O67" t="str">
        <f t="shared" ref="O67:O130" si="12">IF(N67&lt;101, "Low", IF(N67&lt;221, "Medium", IF(N67&gt;220, "High")))</f>
        <v>Medium</v>
      </c>
      <c r="P67" t="s">
        <v>24</v>
      </c>
      <c r="Q67">
        <v>2.9</v>
      </c>
      <c r="R67">
        <v>0.1</v>
      </c>
      <c r="S67" t="s">
        <v>11</v>
      </c>
      <c r="U67" t="s">
        <v>11</v>
      </c>
      <c r="V67" t="s">
        <v>11</v>
      </c>
      <c r="W67">
        <v>3.12</v>
      </c>
      <c r="X67">
        <v>0.1</v>
      </c>
    </row>
    <row r="68" spans="1:24" x14ac:dyDescent="0.35">
      <c r="A68" t="s">
        <v>31</v>
      </c>
      <c r="B68" t="s">
        <v>13</v>
      </c>
      <c r="C68" t="s">
        <v>67</v>
      </c>
      <c r="D68" t="s">
        <v>17</v>
      </c>
      <c r="E68">
        <v>669</v>
      </c>
      <c r="F68" t="str">
        <f t="shared" si="11"/>
        <v>2</v>
      </c>
      <c r="G68">
        <v>3</v>
      </c>
      <c r="H68" t="s">
        <v>23</v>
      </c>
      <c r="I68" t="s">
        <v>12</v>
      </c>
      <c r="J68" t="str">
        <f t="shared" si="9"/>
        <v>Coarse</v>
      </c>
      <c r="K68">
        <v>4.79</v>
      </c>
      <c r="L68" t="str">
        <f t="shared" si="10"/>
        <v>Acidic</v>
      </c>
      <c r="M68">
        <v>7.67</v>
      </c>
      <c r="N68">
        <v>180</v>
      </c>
      <c r="O68" t="str">
        <f t="shared" si="12"/>
        <v>Medium</v>
      </c>
      <c r="P68" t="s">
        <v>24</v>
      </c>
      <c r="Q68">
        <v>2.8</v>
      </c>
      <c r="R68">
        <v>0.1</v>
      </c>
      <c r="S68" t="s">
        <v>11</v>
      </c>
      <c r="U68" t="s">
        <v>11</v>
      </c>
      <c r="V68" t="s">
        <v>11</v>
      </c>
      <c r="W68">
        <v>9.33</v>
      </c>
      <c r="X68">
        <v>1.1000000000000001</v>
      </c>
    </row>
    <row r="69" spans="1:24" x14ac:dyDescent="0.35">
      <c r="A69" t="s">
        <v>31</v>
      </c>
      <c r="B69" t="s">
        <v>13</v>
      </c>
      <c r="C69" t="s">
        <v>67</v>
      </c>
      <c r="D69" t="s">
        <v>10</v>
      </c>
      <c r="E69">
        <v>669</v>
      </c>
      <c r="F69" t="str">
        <f t="shared" si="11"/>
        <v>2</v>
      </c>
      <c r="G69">
        <v>3</v>
      </c>
      <c r="H69" t="s">
        <v>23</v>
      </c>
      <c r="I69" t="s">
        <v>12</v>
      </c>
      <c r="J69" t="str">
        <f t="shared" si="9"/>
        <v>Coarse</v>
      </c>
      <c r="K69">
        <v>4.79</v>
      </c>
      <c r="L69" t="str">
        <f t="shared" si="10"/>
        <v>Acidic</v>
      </c>
      <c r="M69">
        <v>7.67</v>
      </c>
      <c r="N69">
        <v>180</v>
      </c>
      <c r="O69" t="str">
        <f t="shared" si="12"/>
        <v>Medium</v>
      </c>
      <c r="P69" t="s">
        <v>21</v>
      </c>
      <c r="Q69">
        <v>4.2</v>
      </c>
      <c r="R69">
        <v>0.1</v>
      </c>
      <c r="S69" t="s">
        <v>11</v>
      </c>
      <c r="U69">
        <v>2.04</v>
      </c>
      <c r="V69">
        <v>0.1</v>
      </c>
      <c r="W69">
        <v>450</v>
      </c>
      <c r="X69">
        <v>62</v>
      </c>
    </row>
    <row r="70" spans="1:24" x14ac:dyDescent="0.35">
      <c r="A70" t="s">
        <v>31</v>
      </c>
      <c r="B70" t="s">
        <v>13</v>
      </c>
      <c r="C70" t="s">
        <v>67</v>
      </c>
      <c r="D70" t="s">
        <v>10</v>
      </c>
      <c r="E70">
        <v>669</v>
      </c>
      <c r="F70" t="str">
        <f t="shared" si="11"/>
        <v>2</v>
      </c>
      <c r="G70">
        <v>3</v>
      </c>
      <c r="H70" t="s">
        <v>23</v>
      </c>
      <c r="I70" t="s">
        <v>12</v>
      </c>
      <c r="J70" t="str">
        <f t="shared" si="9"/>
        <v>Coarse</v>
      </c>
      <c r="K70">
        <v>4.79</v>
      </c>
      <c r="L70" t="str">
        <f t="shared" si="10"/>
        <v>Acidic</v>
      </c>
      <c r="M70">
        <v>7.67</v>
      </c>
      <c r="N70">
        <v>180</v>
      </c>
      <c r="O70" t="str">
        <f t="shared" si="12"/>
        <v>Medium</v>
      </c>
      <c r="P70" t="s">
        <v>21</v>
      </c>
      <c r="Q70">
        <v>4.7</v>
      </c>
      <c r="R70">
        <v>0.1</v>
      </c>
      <c r="S70" t="s">
        <v>11</v>
      </c>
      <c r="U70">
        <v>2.2400000000000002</v>
      </c>
      <c r="V70">
        <v>0.1</v>
      </c>
      <c r="W70">
        <v>603</v>
      </c>
      <c r="X70">
        <v>99</v>
      </c>
    </row>
    <row r="71" spans="1:24" x14ac:dyDescent="0.35">
      <c r="A71" t="s">
        <v>31</v>
      </c>
      <c r="B71" t="s">
        <v>13</v>
      </c>
      <c r="C71" t="s">
        <v>67</v>
      </c>
      <c r="D71" t="s">
        <v>10</v>
      </c>
      <c r="E71">
        <v>669</v>
      </c>
      <c r="F71" t="str">
        <f t="shared" si="11"/>
        <v>2</v>
      </c>
      <c r="G71">
        <v>3</v>
      </c>
      <c r="H71" t="s">
        <v>23</v>
      </c>
      <c r="I71" t="s">
        <v>12</v>
      </c>
      <c r="J71" t="str">
        <f t="shared" si="9"/>
        <v>Coarse</v>
      </c>
      <c r="K71">
        <v>4.79</v>
      </c>
      <c r="L71" t="str">
        <f t="shared" si="10"/>
        <v>Acidic</v>
      </c>
      <c r="M71">
        <v>7.67</v>
      </c>
      <c r="N71">
        <v>180</v>
      </c>
      <c r="O71" t="str">
        <f t="shared" si="12"/>
        <v>Medium</v>
      </c>
      <c r="P71" t="s">
        <v>24</v>
      </c>
      <c r="Q71">
        <v>4.5</v>
      </c>
      <c r="R71">
        <v>0.1</v>
      </c>
      <c r="S71" t="s">
        <v>11</v>
      </c>
      <c r="U71">
        <v>2.0099999999999998</v>
      </c>
      <c r="V71">
        <v>0.2</v>
      </c>
      <c r="W71">
        <v>420</v>
      </c>
      <c r="X71">
        <v>88</v>
      </c>
    </row>
    <row r="72" spans="1:24" x14ac:dyDescent="0.35">
      <c r="A72" t="s">
        <v>31</v>
      </c>
      <c r="B72" t="s">
        <v>13</v>
      </c>
      <c r="C72" t="s">
        <v>67</v>
      </c>
      <c r="D72" t="s">
        <v>10</v>
      </c>
      <c r="E72">
        <v>669</v>
      </c>
      <c r="F72" t="str">
        <f t="shared" si="11"/>
        <v>2</v>
      </c>
      <c r="G72">
        <v>3</v>
      </c>
      <c r="H72" t="s">
        <v>23</v>
      </c>
      <c r="I72" t="s">
        <v>12</v>
      </c>
      <c r="J72" t="str">
        <f t="shared" si="9"/>
        <v>Coarse</v>
      </c>
      <c r="K72">
        <v>4.79</v>
      </c>
      <c r="L72" t="str">
        <f t="shared" si="10"/>
        <v>Acidic</v>
      </c>
      <c r="M72">
        <v>7.67</v>
      </c>
      <c r="N72">
        <v>180</v>
      </c>
      <c r="O72" t="str">
        <f t="shared" si="12"/>
        <v>Medium</v>
      </c>
      <c r="P72" t="s">
        <v>24</v>
      </c>
      <c r="Q72">
        <v>4.2</v>
      </c>
      <c r="R72">
        <v>0.1</v>
      </c>
      <c r="S72" t="s">
        <v>11</v>
      </c>
      <c r="U72">
        <v>1.67</v>
      </c>
      <c r="V72">
        <v>0.1</v>
      </c>
      <c r="W72">
        <v>556</v>
      </c>
      <c r="X72">
        <v>48</v>
      </c>
    </row>
    <row r="73" spans="1:24" x14ac:dyDescent="0.35">
      <c r="A73" t="s">
        <v>31</v>
      </c>
      <c r="B73" t="s">
        <v>13</v>
      </c>
      <c r="C73" t="s">
        <v>67</v>
      </c>
      <c r="D73" t="s">
        <v>17</v>
      </c>
      <c r="E73">
        <v>669</v>
      </c>
      <c r="F73" t="str">
        <f t="shared" si="11"/>
        <v>2</v>
      </c>
      <c r="G73">
        <v>3</v>
      </c>
      <c r="H73" t="s">
        <v>23</v>
      </c>
      <c r="I73" t="s">
        <v>12</v>
      </c>
      <c r="J73" t="str">
        <f t="shared" si="9"/>
        <v>Coarse</v>
      </c>
      <c r="K73">
        <v>4.79</v>
      </c>
      <c r="L73" t="str">
        <f t="shared" si="10"/>
        <v>Acidic</v>
      </c>
      <c r="M73">
        <v>7.67</v>
      </c>
      <c r="N73">
        <v>180</v>
      </c>
      <c r="O73" t="str">
        <f t="shared" si="12"/>
        <v>Medium</v>
      </c>
      <c r="P73" t="s">
        <v>21</v>
      </c>
      <c r="Q73">
        <v>2.8</v>
      </c>
      <c r="R73">
        <v>0.1</v>
      </c>
      <c r="S73" t="s">
        <v>11</v>
      </c>
      <c r="U73">
        <v>3.74</v>
      </c>
      <c r="V73">
        <v>0.4</v>
      </c>
      <c r="W73">
        <v>454</v>
      </c>
      <c r="X73">
        <v>76</v>
      </c>
    </row>
    <row r="74" spans="1:24" x14ac:dyDescent="0.35">
      <c r="A74" t="s">
        <v>31</v>
      </c>
      <c r="B74" t="s">
        <v>13</v>
      </c>
      <c r="C74" t="s">
        <v>67</v>
      </c>
      <c r="D74" t="s">
        <v>17</v>
      </c>
      <c r="E74">
        <v>669</v>
      </c>
      <c r="F74" t="str">
        <f t="shared" si="11"/>
        <v>2</v>
      </c>
      <c r="G74">
        <v>3</v>
      </c>
      <c r="H74" t="s">
        <v>23</v>
      </c>
      <c r="I74" t="s">
        <v>12</v>
      </c>
      <c r="J74" t="str">
        <f t="shared" si="9"/>
        <v>Coarse</v>
      </c>
      <c r="K74">
        <v>4.79</v>
      </c>
      <c r="L74" t="str">
        <f t="shared" si="10"/>
        <v>Acidic</v>
      </c>
      <c r="M74">
        <v>7.67</v>
      </c>
      <c r="N74">
        <v>180</v>
      </c>
      <c r="O74" t="str">
        <f t="shared" si="12"/>
        <v>Medium</v>
      </c>
      <c r="P74" t="s">
        <v>21</v>
      </c>
      <c r="Q74">
        <v>2.9</v>
      </c>
      <c r="R74">
        <v>0.1</v>
      </c>
      <c r="S74" t="s">
        <v>11</v>
      </c>
      <c r="U74">
        <v>3.45</v>
      </c>
      <c r="V74">
        <v>1.1000000000000001</v>
      </c>
      <c r="W74">
        <v>617</v>
      </c>
      <c r="X74">
        <v>26</v>
      </c>
    </row>
    <row r="75" spans="1:24" x14ac:dyDescent="0.35">
      <c r="A75" t="s">
        <v>31</v>
      </c>
      <c r="B75" t="s">
        <v>13</v>
      </c>
      <c r="C75" t="s">
        <v>67</v>
      </c>
      <c r="D75" t="s">
        <v>17</v>
      </c>
      <c r="E75">
        <v>669</v>
      </c>
      <c r="F75" t="str">
        <f t="shared" si="11"/>
        <v>2</v>
      </c>
      <c r="G75">
        <v>3</v>
      </c>
      <c r="H75" t="s">
        <v>23</v>
      </c>
      <c r="I75" t="s">
        <v>12</v>
      </c>
      <c r="J75" t="str">
        <f t="shared" si="9"/>
        <v>Coarse</v>
      </c>
      <c r="K75">
        <v>4.79</v>
      </c>
      <c r="L75" t="str">
        <f t="shared" si="10"/>
        <v>Acidic</v>
      </c>
      <c r="M75">
        <v>7.67</v>
      </c>
      <c r="N75">
        <v>180</v>
      </c>
      <c r="O75" t="str">
        <f t="shared" si="12"/>
        <v>Medium</v>
      </c>
      <c r="P75" t="s">
        <v>24</v>
      </c>
      <c r="Q75">
        <v>2.9</v>
      </c>
      <c r="R75">
        <v>0.1</v>
      </c>
      <c r="S75" t="s">
        <v>11</v>
      </c>
      <c r="U75">
        <v>2.99</v>
      </c>
      <c r="V75">
        <v>0.1</v>
      </c>
      <c r="W75">
        <v>423</v>
      </c>
      <c r="X75">
        <v>34</v>
      </c>
    </row>
    <row r="76" spans="1:24" x14ac:dyDescent="0.35">
      <c r="A76" t="s">
        <v>31</v>
      </c>
      <c r="B76" t="s">
        <v>13</v>
      </c>
      <c r="C76" t="s">
        <v>67</v>
      </c>
      <c r="D76" t="s">
        <v>17</v>
      </c>
      <c r="E76">
        <v>669</v>
      </c>
      <c r="F76" t="str">
        <f t="shared" si="11"/>
        <v>2</v>
      </c>
      <c r="G76">
        <v>3</v>
      </c>
      <c r="H76" t="s">
        <v>23</v>
      </c>
      <c r="I76" t="s">
        <v>12</v>
      </c>
      <c r="J76" t="str">
        <f t="shared" si="9"/>
        <v>Coarse</v>
      </c>
      <c r="K76">
        <v>4.79</v>
      </c>
      <c r="L76" t="str">
        <f t="shared" si="10"/>
        <v>Acidic</v>
      </c>
      <c r="M76">
        <v>7.67</v>
      </c>
      <c r="N76">
        <v>180</v>
      </c>
      <c r="O76" t="str">
        <f t="shared" si="12"/>
        <v>Medium</v>
      </c>
      <c r="P76" t="s">
        <v>24</v>
      </c>
      <c r="Q76">
        <v>2.8</v>
      </c>
      <c r="R76">
        <v>0.1</v>
      </c>
      <c r="S76" t="s">
        <v>11</v>
      </c>
      <c r="U76">
        <v>3.25</v>
      </c>
      <c r="V76">
        <v>0.1</v>
      </c>
      <c r="W76">
        <v>567</v>
      </c>
      <c r="X76">
        <v>66</v>
      </c>
    </row>
    <row r="77" spans="1:24" x14ac:dyDescent="0.35">
      <c r="A77" t="s">
        <v>14</v>
      </c>
      <c r="B77" t="s">
        <v>13</v>
      </c>
      <c r="D77" t="s">
        <v>19</v>
      </c>
      <c r="E77">
        <v>1465</v>
      </c>
      <c r="F77" t="str">
        <f t="shared" si="11"/>
        <v>5</v>
      </c>
      <c r="G77">
        <v>3</v>
      </c>
      <c r="H77" t="s">
        <v>23</v>
      </c>
      <c r="I77" t="s">
        <v>11</v>
      </c>
      <c r="K77">
        <v>4.74</v>
      </c>
      <c r="L77" t="str">
        <f t="shared" si="10"/>
        <v>Acidic</v>
      </c>
      <c r="M77">
        <v>10.199999999999999</v>
      </c>
      <c r="N77">
        <v>144</v>
      </c>
      <c r="O77" t="str">
        <f t="shared" si="12"/>
        <v>Medium</v>
      </c>
      <c r="P77" t="s">
        <v>21</v>
      </c>
      <c r="Q77" t="s">
        <v>11</v>
      </c>
      <c r="R77" t="s">
        <v>11</v>
      </c>
      <c r="S77" t="s">
        <v>11</v>
      </c>
      <c r="T77" t="s">
        <v>11</v>
      </c>
      <c r="U77">
        <v>0.46</v>
      </c>
      <c r="V77">
        <v>0.01</v>
      </c>
      <c r="W77">
        <v>0.46</v>
      </c>
      <c r="X77">
        <v>0.02</v>
      </c>
    </row>
    <row r="78" spans="1:24" x14ac:dyDescent="0.35">
      <c r="A78" t="s">
        <v>14</v>
      </c>
      <c r="B78" t="s">
        <v>13</v>
      </c>
      <c r="C78" t="s">
        <v>68</v>
      </c>
      <c r="D78" t="s">
        <v>19</v>
      </c>
      <c r="E78">
        <v>1465</v>
      </c>
      <c r="F78" t="str">
        <f t="shared" si="11"/>
        <v>5</v>
      </c>
      <c r="G78">
        <v>3</v>
      </c>
      <c r="H78" t="s">
        <v>23</v>
      </c>
      <c r="I78" t="s">
        <v>11</v>
      </c>
      <c r="K78">
        <v>4.74</v>
      </c>
      <c r="L78" t="str">
        <f t="shared" si="10"/>
        <v>Acidic</v>
      </c>
      <c r="M78">
        <v>10.199999999999999</v>
      </c>
      <c r="N78">
        <v>144</v>
      </c>
      <c r="O78" t="str">
        <f t="shared" si="12"/>
        <v>Medium</v>
      </c>
      <c r="P78" t="s">
        <v>21</v>
      </c>
      <c r="Q78" t="s">
        <v>11</v>
      </c>
      <c r="R78" t="s">
        <v>11</v>
      </c>
      <c r="S78" t="s">
        <v>11</v>
      </c>
      <c r="T78" t="s">
        <v>11</v>
      </c>
      <c r="U78">
        <v>0.3</v>
      </c>
      <c r="V78">
        <v>0.03</v>
      </c>
      <c r="W78">
        <v>1.05</v>
      </c>
      <c r="X78">
        <v>0.13</v>
      </c>
    </row>
    <row r="79" spans="1:24" x14ac:dyDescent="0.35">
      <c r="A79" t="s">
        <v>14</v>
      </c>
      <c r="B79" t="s">
        <v>13</v>
      </c>
      <c r="C79" t="s">
        <v>68</v>
      </c>
      <c r="D79" t="s">
        <v>19</v>
      </c>
      <c r="E79">
        <v>1465</v>
      </c>
      <c r="F79" t="str">
        <f t="shared" si="11"/>
        <v>5</v>
      </c>
      <c r="G79">
        <v>3</v>
      </c>
      <c r="H79" t="s">
        <v>23</v>
      </c>
      <c r="I79" t="s">
        <v>11</v>
      </c>
      <c r="K79">
        <v>4.74</v>
      </c>
      <c r="L79" t="str">
        <f t="shared" si="10"/>
        <v>Acidic</v>
      </c>
      <c r="M79">
        <v>10.199999999999999</v>
      </c>
      <c r="N79">
        <v>144</v>
      </c>
      <c r="O79" t="str">
        <f t="shared" si="12"/>
        <v>Medium</v>
      </c>
      <c r="P79" t="s">
        <v>24</v>
      </c>
      <c r="Q79" t="s">
        <v>11</v>
      </c>
      <c r="R79" t="s">
        <v>11</v>
      </c>
      <c r="S79" t="s">
        <v>11</v>
      </c>
      <c r="T79" t="s">
        <v>11</v>
      </c>
      <c r="U79">
        <v>0.4</v>
      </c>
      <c r="V79">
        <v>0.05</v>
      </c>
      <c r="W79">
        <v>0.11</v>
      </c>
      <c r="X79">
        <v>0.19</v>
      </c>
    </row>
    <row r="80" spans="1:24" x14ac:dyDescent="0.35">
      <c r="A80" t="s">
        <v>14</v>
      </c>
      <c r="B80" t="s">
        <v>13</v>
      </c>
      <c r="C80" t="s">
        <v>68</v>
      </c>
      <c r="D80" t="s">
        <v>19</v>
      </c>
      <c r="E80">
        <v>1465</v>
      </c>
      <c r="F80" t="str">
        <f t="shared" si="11"/>
        <v>5</v>
      </c>
      <c r="G80">
        <v>3</v>
      </c>
      <c r="H80" t="s">
        <v>23</v>
      </c>
      <c r="I80" t="s">
        <v>11</v>
      </c>
      <c r="K80">
        <v>4.74</v>
      </c>
      <c r="L80" t="str">
        <f t="shared" si="10"/>
        <v>Acidic</v>
      </c>
      <c r="M80">
        <v>10.199999999999999</v>
      </c>
      <c r="N80">
        <v>144</v>
      </c>
      <c r="O80" t="str">
        <f t="shared" si="12"/>
        <v>Medium</v>
      </c>
      <c r="P80" t="s">
        <v>24</v>
      </c>
      <c r="Q80" t="s">
        <v>11</v>
      </c>
      <c r="R80" t="s">
        <v>11</v>
      </c>
      <c r="S80" t="s">
        <v>11</v>
      </c>
      <c r="T80" t="s">
        <v>11</v>
      </c>
      <c r="U80">
        <v>0.3</v>
      </c>
      <c r="V80">
        <v>0.05</v>
      </c>
      <c r="W80">
        <v>0.38</v>
      </c>
      <c r="X80">
        <v>7.0000000000000007E-2</v>
      </c>
    </row>
    <row r="81" spans="1:24" x14ac:dyDescent="0.35">
      <c r="A81" t="s">
        <v>14</v>
      </c>
      <c r="B81" t="s">
        <v>13</v>
      </c>
      <c r="C81" t="s">
        <v>68</v>
      </c>
      <c r="D81" t="s">
        <v>19</v>
      </c>
      <c r="E81">
        <v>1465</v>
      </c>
      <c r="F81" t="str">
        <f t="shared" si="11"/>
        <v>5</v>
      </c>
      <c r="G81">
        <v>3</v>
      </c>
      <c r="H81" t="s">
        <v>23</v>
      </c>
      <c r="I81" t="s">
        <v>11</v>
      </c>
      <c r="K81">
        <v>4.74</v>
      </c>
      <c r="L81" t="str">
        <f t="shared" si="10"/>
        <v>Acidic</v>
      </c>
      <c r="M81">
        <v>10.199999999999999</v>
      </c>
      <c r="N81">
        <v>144</v>
      </c>
      <c r="O81" t="str">
        <f t="shared" si="12"/>
        <v>Medium</v>
      </c>
      <c r="P81" t="s">
        <v>21</v>
      </c>
      <c r="Q81" t="s">
        <v>11</v>
      </c>
      <c r="R81" t="s">
        <v>11</v>
      </c>
      <c r="S81" t="s">
        <v>11</v>
      </c>
      <c r="T81" t="s">
        <v>11</v>
      </c>
      <c r="U81">
        <v>0.4</v>
      </c>
      <c r="V81">
        <v>0.01</v>
      </c>
      <c r="W81">
        <v>5.0599999999999996</v>
      </c>
      <c r="X81">
        <v>1.18</v>
      </c>
    </row>
    <row r="82" spans="1:24" x14ac:dyDescent="0.35">
      <c r="A82" t="s">
        <v>14</v>
      </c>
      <c r="B82" t="s">
        <v>13</v>
      </c>
      <c r="C82" t="s">
        <v>68</v>
      </c>
      <c r="D82" t="s">
        <v>19</v>
      </c>
      <c r="E82">
        <v>1465</v>
      </c>
      <c r="F82" t="str">
        <f t="shared" si="11"/>
        <v>5</v>
      </c>
      <c r="G82">
        <v>3</v>
      </c>
      <c r="H82" t="s">
        <v>23</v>
      </c>
      <c r="I82" t="s">
        <v>11</v>
      </c>
      <c r="K82">
        <v>4.74</v>
      </c>
      <c r="L82" t="str">
        <f t="shared" si="10"/>
        <v>Acidic</v>
      </c>
      <c r="M82">
        <v>10.199999999999999</v>
      </c>
      <c r="N82">
        <v>144</v>
      </c>
      <c r="O82" t="str">
        <f t="shared" si="12"/>
        <v>Medium</v>
      </c>
      <c r="P82" t="s">
        <v>21</v>
      </c>
      <c r="Q82" t="s">
        <v>11</v>
      </c>
      <c r="R82" t="s">
        <v>11</v>
      </c>
      <c r="S82" t="s">
        <v>11</v>
      </c>
      <c r="T82" t="s">
        <v>11</v>
      </c>
      <c r="U82">
        <v>0.3</v>
      </c>
      <c r="V82">
        <v>0.02</v>
      </c>
      <c r="W82">
        <v>11.1</v>
      </c>
      <c r="X82">
        <v>2.5099999999999998</v>
      </c>
    </row>
    <row r="83" spans="1:24" x14ac:dyDescent="0.35">
      <c r="A83" t="s">
        <v>14</v>
      </c>
      <c r="B83" t="s">
        <v>13</v>
      </c>
      <c r="C83" t="s">
        <v>68</v>
      </c>
      <c r="D83" t="s">
        <v>19</v>
      </c>
      <c r="E83">
        <v>1465</v>
      </c>
      <c r="F83" t="str">
        <f t="shared" si="11"/>
        <v>5</v>
      </c>
      <c r="G83">
        <v>3</v>
      </c>
      <c r="H83" t="s">
        <v>23</v>
      </c>
      <c r="I83" t="s">
        <v>11</v>
      </c>
      <c r="K83">
        <v>4.74</v>
      </c>
      <c r="L83" t="str">
        <f t="shared" si="10"/>
        <v>Acidic</v>
      </c>
      <c r="M83">
        <v>10.199999999999999</v>
      </c>
      <c r="N83">
        <v>144</v>
      </c>
      <c r="O83" t="str">
        <f t="shared" si="12"/>
        <v>Medium</v>
      </c>
      <c r="P83" t="s">
        <v>24</v>
      </c>
      <c r="Q83" t="s">
        <v>11</v>
      </c>
      <c r="R83" t="s">
        <v>11</v>
      </c>
      <c r="S83" t="s">
        <v>11</v>
      </c>
      <c r="T83" t="s">
        <v>11</v>
      </c>
      <c r="U83">
        <v>0.2</v>
      </c>
      <c r="V83">
        <v>0.01</v>
      </c>
      <c r="W83">
        <v>4.54</v>
      </c>
      <c r="X83">
        <v>0.32</v>
      </c>
    </row>
    <row r="84" spans="1:24" x14ac:dyDescent="0.35">
      <c r="A84" t="s">
        <v>14</v>
      </c>
      <c r="B84" t="s">
        <v>13</v>
      </c>
      <c r="C84" t="s">
        <v>68</v>
      </c>
      <c r="D84" t="s">
        <v>19</v>
      </c>
      <c r="E84">
        <v>1465</v>
      </c>
      <c r="F84" t="str">
        <f t="shared" si="11"/>
        <v>5</v>
      </c>
      <c r="G84">
        <v>3</v>
      </c>
      <c r="H84" t="s">
        <v>23</v>
      </c>
      <c r="I84" t="s">
        <v>11</v>
      </c>
      <c r="K84">
        <v>4.74</v>
      </c>
      <c r="L84" t="str">
        <f t="shared" si="10"/>
        <v>Acidic</v>
      </c>
      <c r="M84">
        <v>10.199999999999999</v>
      </c>
      <c r="N84">
        <v>144</v>
      </c>
      <c r="O84" t="str">
        <f t="shared" si="12"/>
        <v>Medium</v>
      </c>
      <c r="P84" t="s">
        <v>24</v>
      </c>
      <c r="Q84" t="s">
        <v>11</v>
      </c>
      <c r="R84" t="s">
        <v>11</v>
      </c>
      <c r="S84" t="s">
        <v>11</v>
      </c>
      <c r="T84" t="s">
        <v>11</v>
      </c>
      <c r="U84">
        <v>0.1</v>
      </c>
      <c r="V84">
        <v>0.04</v>
      </c>
      <c r="W84">
        <v>7.09</v>
      </c>
      <c r="X84">
        <v>1.08</v>
      </c>
    </row>
    <row r="85" spans="1:24" x14ac:dyDescent="0.35">
      <c r="A85" t="s">
        <v>14</v>
      </c>
      <c r="B85" t="s">
        <v>13</v>
      </c>
      <c r="C85" t="s">
        <v>68</v>
      </c>
      <c r="D85" t="s">
        <v>19</v>
      </c>
      <c r="E85">
        <v>1465</v>
      </c>
      <c r="F85" t="str">
        <f t="shared" si="11"/>
        <v>5</v>
      </c>
      <c r="G85">
        <v>3</v>
      </c>
      <c r="H85" t="s">
        <v>23</v>
      </c>
      <c r="I85" t="s">
        <v>11</v>
      </c>
      <c r="K85">
        <v>4.74</v>
      </c>
      <c r="L85" t="str">
        <f t="shared" si="10"/>
        <v>Acidic</v>
      </c>
      <c r="M85">
        <v>10.199999999999999</v>
      </c>
      <c r="N85">
        <v>144</v>
      </c>
      <c r="O85" t="str">
        <f t="shared" si="12"/>
        <v>Medium</v>
      </c>
      <c r="P85" t="s">
        <v>21</v>
      </c>
      <c r="Q85" t="s">
        <v>11</v>
      </c>
      <c r="R85" t="s">
        <v>11</v>
      </c>
      <c r="S85" t="s">
        <v>11</v>
      </c>
      <c r="T85" t="s">
        <v>11</v>
      </c>
      <c r="U85">
        <v>0.88</v>
      </c>
      <c r="V85">
        <v>0.1</v>
      </c>
      <c r="W85">
        <v>1.4</v>
      </c>
      <c r="X85">
        <v>0.21</v>
      </c>
    </row>
    <row r="86" spans="1:24" x14ac:dyDescent="0.35">
      <c r="A86" t="s">
        <v>14</v>
      </c>
      <c r="B86" t="s">
        <v>13</v>
      </c>
      <c r="C86" t="s">
        <v>68</v>
      </c>
      <c r="D86" t="s">
        <v>19</v>
      </c>
      <c r="E86">
        <v>1465</v>
      </c>
      <c r="F86" t="str">
        <f t="shared" si="11"/>
        <v>5</v>
      </c>
      <c r="G86">
        <v>3</v>
      </c>
      <c r="H86" t="s">
        <v>23</v>
      </c>
      <c r="I86" t="s">
        <v>11</v>
      </c>
      <c r="K86">
        <v>4.74</v>
      </c>
      <c r="L86" t="str">
        <f t="shared" si="10"/>
        <v>Acidic</v>
      </c>
      <c r="M86">
        <v>10.199999999999999</v>
      </c>
      <c r="N86">
        <v>144</v>
      </c>
      <c r="O86" t="str">
        <f t="shared" si="12"/>
        <v>Medium</v>
      </c>
      <c r="P86" t="s">
        <v>21</v>
      </c>
      <c r="Q86" t="s">
        <v>11</v>
      </c>
      <c r="R86" t="s">
        <v>11</v>
      </c>
      <c r="S86" t="s">
        <v>11</v>
      </c>
      <c r="T86" t="s">
        <v>11</v>
      </c>
      <c r="U86">
        <v>0.59</v>
      </c>
      <c r="V86">
        <v>0.1</v>
      </c>
      <c r="W86">
        <v>3.75</v>
      </c>
      <c r="X86">
        <v>0.21</v>
      </c>
    </row>
    <row r="87" spans="1:24" x14ac:dyDescent="0.35">
      <c r="A87" t="s">
        <v>14</v>
      </c>
      <c r="B87" t="s">
        <v>13</v>
      </c>
      <c r="C87" t="s">
        <v>68</v>
      </c>
      <c r="D87" t="s">
        <v>19</v>
      </c>
      <c r="E87">
        <v>1465</v>
      </c>
      <c r="F87" t="str">
        <f t="shared" si="11"/>
        <v>5</v>
      </c>
      <c r="G87">
        <v>3</v>
      </c>
      <c r="H87" t="s">
        <v>23</v>
      </c>
      <c r="I87" t="s">
        <v>11</v>
      </c>
      <c r="K87">
        <v>4.74</v>
      </c>
      <c r="L87" t="str">
        <f t="shared" si="10"/>
        <v>Acidic</v>
      </c>
      <c r="M87">
        <v>10.199999999999999</v>
      </c>
      <c r="N87">
        <v>144</v>
      </c>
      <c r="O87" t="str">
        <f t="shared" si="12"/>
        <v>Medium</v>
      </c>
      <c r="P87" t="s">
        <v>24</v>
      </c>
      <c r="Q87" t="s">
        <v>11</v>
      </c>
      <c r="R87" t="s">
        <v>11</v>
      </c>
      <c r="S87" t="s">
        <v>11</v>
      </c>
      <c r="T87" t="s">
        <v>11</v>
      </c>
      <c r="U87">
        <v>0.52</v>
      </c>
      <c r="V87">
        <v>0.09</v>
      </c>
      <c r="W87">
        <v>0.73</v>
      </c>
      <c r="X87">
        <v>0.22</v>
      </c>
    </row>
    <row r="88" spans="1:24" x14ac:dyDescent="0.35">
      <c r="A88" t="s">
        <v>14</v>
      </c>
      <c r="B88" t="s">
        <v>13</v>
      </c>
      <c r="C88" t="s">
        <v>68</v>
      </c>
      <c r="D88" t="s">
        <v>19</v>
      </c>
      <c r="E88">
        <v>1465</v>
      </c>
      <c r="F88" t="str">
        <f t="shared" si="11"/>
        <v>5</v>
      </c>
      <c r="G88">
        <v>3</v>
      </c>
      <c r="H88" t="s">
        <v>23</v>
      </c>
      <c r="I88" t="s">
        <v>11</v>
      </c>
      <c r="K88">
        <v>4.74</v>
      </c>
      <c r="L88" t="str">
        <f t="shared" si="10"/>
        <v>Acidic</v>
      </c>
      <c r="M88">
        <v>10.199999999999999</v>
      </c>
      <c r="N88">
        <v>144</v>
      </c>
      <c r="O88" t="str">
        <f t="shared" si="12"/>
        <v>Medium</v>
      </c>
      <c r="P88" t="s">
        <v>24</v>
      </c>
      <c r="Q88" t="s">
        <v>11</v>
      </c>
      <c r="R88" t="s">
        <v>11</v>
      </c>
      <c r="S88" t="s">
        <v>11</v>
      </c>
      <c r="T88" t="s">
        <v>11</v>
      </c>
      <c r="U88">
        <v>0.56000000000000005</v>
      </c>
      <c r="V88">
        <v>0.1</v>
      </c>
      <c r="W88">
        <v>2.11</v>
      </c>
      <c r="X88">
        <v>0.23</v>
      </c>
    </row>
    <row r="89" spans="1:24" x14ac:dyDescent="0.35">
      <c r="A89" t="s">
        <v>14</v>
      </c>
      <c r="B89" t="s">
        <v>13</v>
      </c>
      <c r="C89" t="s">
        <v>68</v>
      </c>
      <c r="D89" t="s">
        <v>19</v>
      </c>
      <c r="E89">
        <v>1465</v>
      </c>
      <c r="F89" t="str">
        <f t="shared" si="11"/>
        <v>5</v>
      </c>
      <c r="G89">
        <v>3</v>
      </c>
      <c r="H89" t="s">
        <v>23</v>
      </c>
      <c r="I89" t="s">
        <v>11</v>
      </c>
      <c r="K89">
        <v>4.74</v>
      </c>
      <c r="L89" t="str">
        <f t="shared" si="10"/>
        <v>Acidic</v>
      </c>
      <c r="M89">
        <v>10.199999999999999</v>
      </c>
      <c r="N89">
        <v>144</v>
      </c>
      <c r="O89" t="str">
        <f t="shared" si="12"/>
        <v>Medium</v>
      </c>
      <c r="P89" t="s">
        <v>21</v>
      </c>
      <c r="Q89" t="s">
        <v>11</v>
      </c>
      <c r="R89" t="s">
        <v>11</v>
      </c>
      <c r="S89" t="s">
        <v>11</v>
      </c>
      <c r="T89" t="s">
        <v>11</v>
      </c>
      <c r="U89">
        <v>0.96</v>
      </c>
      <c r="V89">
        <v>0.2</v>
      </c>
      <c r="W89">
        <v>2.94</v>
      </c>
      <c r="X89">
        <v>0.78</v>
      </c>
    </row>
    <row r="90" spans="1:24" x14ac:dyDescent="0.35">
      <c r="A90" t="s">
        <v>14</v>
      </c>
      <c r="B90" t="s">
        <v>13</v>
      </c>
      <c r="C90" t="s">
        <v>68</v>
      </c>
      <c r="D90" t="s">
        <v>19</v>
      </c>
      <c r="E90">
        <v>1465</v>
      </c>
      <c r="F90" t="str">
        <f t="shared" si="11"/>
        <v>5</v>
      </c>
      <c r="G90">
        <v>3</v>
      </c>
      <c r="H90" t="s">
        <v>23</v>
      </c>
      <c r="I90" t="s">
        <v>11</v>
      </c>
      <c r="K90">
        <v>4.74</v>
      </c>
      <c r="L90" t="str">
        <f t="shared" si="10"/>
        <v>Acidic</v>
      </c>
      <c r="M90">
        <v>10.199999999999999</v>
      </c>
      <c r="N90">
        <v>144</v>
      </c>
      <c r="O90" t="str">
        <f t="shared" si="12"/>
        <v>Medium</v>
      </c>
      <c r="P90" t="s">
        <v>21</v>
      </c>
      <c r="Q90" t="s">
        <v>11</v>
      </c>
      <c r="R90" t="s">
        <v>11</v>
      </c>
      <c r="S90" t="s">
        <v>11</v>
      </c>
      <c r="T90" t="s">
        <v>11</v>
      </c>
      <c r="U90">
        <v>0.44</v>
      </c>
      <c r="V90">
        <v>0.2</v>
      </c>
      <c r="W90">
        <v>3.73</v>
      </c>
      <c r="X90">
        <v>0.85</v>
      </c>
    </row>
    <row r="91" spans="1:24" x14ac:dyDescent="0.35">
      <c r="A91" t="s">
        <v>14</v>
      </c>
      <c r="B91" t="s">
        <v>13</v>
      </c>
      <c r="C91" t="s">
        <v>68</v>
      </c>
      <c r="D91" t="s">
        <v>19</v>
      </c>
      <c r="E91">
        <v>1465</v>
      </c>
      <c r="F91" t="str">
        <f t="shared" si="11"/>
        <v>5</v>
      </c>
      <c r="G91">
        <v>3</v>
      </c>
      <c r="H91" t="s">
        <v>23</v>
      </c>
      <c r="I91" t="s">
        <v>11</v>
      </c>
      <c r="K91">
        <v>4.74</v>
      </c>
      <c r="L91" t="str">
        <f t="shared" si="10"/>
        <v>Acidic</v>
      </c>
      <c r="M91">
        <v>10.199999999999999</v>
      </c>
      <c r="N91">
        <v>144</v>
      </c>
      <c r="O91" t="str">
        <f t="shared" si="12"/>
        <v>Medium</v>
      </c>
      <c r="P91" t="s">
        <v>24</v>
      </c>
      <c r="Q91" t="s">
        <v>11</v>
      </c>
      <c r="R91" t="s">
        <v>11</v>
      </c>
      <c r="S91" t="s">
        <v>11</v>
      </c>
      <c r="T91" t="s">
        <v>11</v>
      </c>
      <c r="U91">
        <v>0.52</v>
      </c>
      <c r="V91">
        <v>0.2</v>
      </c>
      <c r="W91">
        <v>1.52</v>
      </c>
      <c r="X91">
        <v>0.48</v>
      </c>
    </row>
    <row r="92" spans="1:24" x14ac:dyDescent="0.35">
      <c r="A92" t="s">
        <v>14</v>
      </c>
      <c r="B92" t="s">
        <v>13</v>
      </c>
      <c r="C92" t="s">
        <v>68</v>
      </c>
      <c r="D92" t="s">
        <v>19</v>
      </c>
      <c r="E92">
        <v>1465</v>
      </c>
      <c r="F92" t="str">
        <f t="shared" si="11"/>
        <v>5</v>
      </c>
      <c r="G92">
        <v>3</v>
      </c>
      <c r="H92" t="s">
        <v>23</v>
      </c>
      <c r="I92" t="s">
        <v>11</v>
      </c>
      <c r="K92">
        <v>4.74</v>
      </c>
      <c r="L92" t="str">
        <f t="shared" si="10"/>
        <v>Acidic</v>
      </c>
      <c r="M92">
        <v>10.199999999999999</v>
      </c>
      <c r="N92">
        <v>144</v>
      </c>
      <c r="O92" t="str">
        <f t="shared" si="12"/>
        <v>Medium</v>
      </c>
      <c r="P92" t="s">
        <v>24</v>
      </c>
      <c r="Q92" t="s">
        <v>11</v>
      </c>
      <c r="R92" t="s">
        <v>11</v>
      </c>
      <c r="S92" t="s">
        <v>11</v>
      </c>
      <c r="T92" t="s">
        <v>11</v>
      </c>
      <c r="U92">
        <v>0.42</v>
      </c>
      <c r="V92">
        <v>0.1</v>
      </c>
      <c r="W92">
        <v>2.0099999999999998</v>
      </c>
      <c r="X92">
        <v>0.09</v>
      </c>
    </row>
    <row r="93" spans="1:24" x14ac:dyDescent="0.35">
      <c r="A93" t="s">
        <v>14</v>
      </c>
      <c r="B93" t="s">
        <v>13</v>
      </c>
      <c r="C93" t="s">
        <v>68</v>
      </c>
      <c r="D93" t="s">
        <v>10</v>
      </c>
      <c r="E93">
        <v>1465</v>
      </c>
      <c r="F93" t="str">
        <f t="shared" si="11"/>
        <v>5</v>
      </c>
      <c r="G93">
        <v>3</v>
      </c>
      <c r="H93" t="s">
        <v>23</v>
      </c>
      <c r="I93" t="s">
        <v>11</v>
      </c>
      <c r="K93">
        <v>4.74</v>
      </c>
      <c r="L93" t="str">
        <f t="shared" si="10"/>
        <v>Acidic</v>
      </c>
      <c r="M93">
        <v>10.199999999999999</v>
      </c>
      <c r="N93">
        <v>144</v>
      </c>
      <c r="O93" t="str">
        <f t="shared" si="12"/>
        <v>Medium</v>
      </c>
      <c r="P93" t="s">
        <v>21</v>
      </c>
      <c r="Q93">
        <v>6.44</v>
      </c>
      <c r="R93">
        <v>0.82</v>
      </c>
      <c r="S93" t="s">
        <v>11</v>
      </c>
      <c r="T93" t="s">
        <v>11</v>
      </c>
      <c r="U93">
        <v>0.49</v>
      </c>
      <c r="V93">
        <v>7.0000000000000007E-2</v>
      </c>
      <c r="W93">
        <v>61.3</v>
      </c>
      <c r="X93">
        <v>12.5</v>
      </c>
    </row>
    <row r="94" spans="1:24" x14ac:dyDescent="0.35">
      <c r="A94" t="s">
        <v>14</v>
      </c>
      <c r="B94" t="s">
        <v>13</v>
      </c>
      <c r="C94" t="s">
        <v>68</v>
      </c>
      <c r="D94" t="s">
        <v>10</v>
      </c>
      <c r="E94">
        <v>1465</v>
      </c>
      <c r="F94" t="str">
        <f t="shared" si="11"/>
        <v>5</v>
      </c>
      <c r="G94">
        <v>3</v>
      </c>
      <c r="H94" t="s">
        <v>23</v>
      </c>
      <c r="I94" t="s">
        <v>11</v>
      </c>
      <c r="K94">
        <v>4.74</v>
      </c>
      <c r="L94" t="str">
        <f t="shared" si="10"/>
        <v>Acidic</v>
      </c>
      <c r="M94">
        <v>10.199999999999999</v>
      </c>
      <c r="N94">
        <v>144</v>
      </c>
      <c r="O94" t="str">
        <f t="shared" si="12"/>
        <v>Medium</v>
      </c>
      <c r="P94" t="s">
        <v>21</v>
      </c>
      <c r="Q94">
        <v>6.29</v>
      </c>
      <c r="R94">
        <v>0.2</v>
      </c>
      <c r="S94" t="s">
        <v>11</v>
      </c>
      <c r="T94" t="s">
        <v>11</v>
      </c>
      <c r="U94">
        <v>0.46</v>
      </c>
      <c r="V94">
        <v>7.0000000000000007E-2</v>
      </c>
      <c r="W94">
        <v>80.599999999999994</v>
      </c>
      <c r="X94">
        <v>2.4</v>
      </c>
    </row>
    <row r="95" spans="1:24" x14ac:dyDescent="0.35">
      <c r="A95" t="s">
        <v>14</v>
      </c>
      <c r="B95" t="s">
        <v>13</v>
      </c>
      <c r="C95" t="s">
        <v>68</v>
      </c>
      <c r="D95" t="s">
        <v>10</v>
      </c>
      <c r="E95">
        <v>1465</v>
      </c>
      <c r="F95" t="str">
        <f t="shared" si="11"/>
        <v>5</v>
      </c>
      <c r="G95">
        <v>3</v>
      </c>
      <c r="H95" t="s">
        <v>23</v>
      </c>
      <c r="I95" t="s">
        <v>11</v>
      </c>
      <c r="K95">
        <v>4.74</v>
      </c>
      <c r="L95" t="str">
        <f t="shared" si="10"/>
        <v>Acidic</v>
      </c>
      <c r="M95">
        <v>10.199999999999999</v>
      </c>
      <c r="N95">
        <v>144</v>
      </c>
      <c r="O95" t="str">
        <f t="shared" si="12"/>
        <v>Medium</v>
      </c>
      <c r="P95" t="s">
        <v>24</v>
      </c>
      <c r="Q95">
        <v>6.08</v>
      </c>
      <c r="R95">
        <v>0.6</v>
      </c>
      <c r="S95" t="s">
        <v>11</v>
      </c>
      <c r="T95" t="s">
        <v>11</v>
      </c>
      <c r="U95">
        <v>0.45</v>
      </c>
      <c r="V95">
        <v>0.1</v>
      </c>
      <c r="W95">
        <v>70.599999999999994</v>
      </c>
      <c r="X95">
        <v>6.1</v>
      </c>
    </row>
    <row r="96" spans="1:24" x14ac:dyDescent="0.35">
      <c r="A96" t="s">
        <v>14</v>
      </c>
      <c r="B96" t="s">
        <v>13</v>
      </c>
      <c r="C96" t="s">
        <v>68</v>
      </c>
      <c r="D96" t="s">
        <v>10</v>
      </c>
      <c r="E96">
        <v>1465</v>
      </c>
      <c r="F96" t="str">
        <f t="shared" si="11"/>
        <v>5</v>
      </c>
      <c r="G96">
        <v>3</v>
      </c>
      <c r="H96" t="s">
        <v>23</v>
      </c>
      <c r="I96" t="s">
        <v>11</v>
      </c>
      <c r="K96">
        <v>4.74</v>
      </c>
      <c r="L96" t="str">
        <f t="shared" si="10"/>
        <v>Acidic</v>
      </c>
      <c r="M96">
        <v>10.199999999999999</v>
      </c>
      <c r="N96">
        <v>144</v>
      </c>
      <c r="O96" t="str">
        <f t="shared" si="12"/>
        <v>Medium</v>
      </c>
      <c r="P96" t="s">
        <v>24</v>
      </c>
      <c r="Q96">
        <v>5.82</v>
      </c>
      <c r="R96">
        <v>0.34</v>
      </c>
      <c r="S96" t="s">
        <v>11</v>
      </c>
      <c r="T96" t="s">
        <v>11</v>
      </c>
      <c r="U96">
        <v>0.38</v>
      </c>
      <c r="V96">
        <v>0.1</v>
      </c>
      <c r="W96">
        <v>84.9</v>
      </c>
      <c r="X96">
        <v>14.3</v>
      </c>
    </row>
    <row r="97" spans="1:24" x14ac:dyDescent="0.35">
      <c r="A97" t="s">
        <v>14</v>
      </c>
      <c r="B97" t="s">
        <v>13</v>
      </c>
      <c r="C97" t="s">
        <v>68</v>
      </c>
      <c r="D97" t="s">
        <v>10</v>
      </c>
      <c r="E97">
        <v>1465</v>
      </c>
      <c r="F97" t="str">
        <f t="shared" si="11"/>
        <v>5</v>
      </c>
      <c r="G97">
        <v>3</v>
      </c>
      <c r="H97" t="s">
        <v>23</v>
      </c>
      <c r="I97" t="s">
        <v>11</v>
      </c>
      <c r="K97">
        <v>4.74</v>
      </c>
      <c r="L97" t="str">
        <f t="shared" si="10"/>
        <v>Acidic</v>
      </c>
      <c r="M97">
        <v>10.199999999999999</v>
      </c>
      <c r="N97">
        <v>144</v>
      </c>
      <c r="O97" t="str">
        <f t="shared" si="12"/>
        <v>Medium</v>
      </c>
      <c r="P97" t="s">
        <v>21</v>
      </c>
      <c r="Q97">
        <v>6.67</v>
      </c>
      <c r="R97">
        <v>0.08</v>
      </c>
      <c r="S97" t="s">
        <v>11</v>
      </c>
      <c r="T97" t="s">
        <v>11</v>
      </c>
      <c r="U97">
        <v>0.17</v>
      </c>
      <c r="V97">
        <v>7.0000000000000007E-2</v>
      </c>
      <c r="W97">
        <v>64</v>
      </c>
      <c r="X97">
        <v>12.5</v>
      </c>
    </row>
    <row r="98" spans="1:24" x14ac:dyDescent="0.35">
      <c r="A98" t="s">
        <v>14</v>
      </c>
      <c r="B98" t="s">
        <v>13</v>
      </c>
      <c r="C98" t="s">
        <v>68</v>
      </c>
      <c r="D98" t="s">
        <v>10</v>
      </c>
      <c r="E98">
        <v>1465</v>
      </c>
      <c r="F98" t="str">
        <f t="shared" si="11"/>
        <v>5</v>
      </c>
      <c r="G98">
        <v>3</v>
      </c>
      <c r="H98" t="s">
        <v>23</v>
      </c>
      <c r="I98" t="s">
        <v>11</v>
      </c>
      <c r="K98">
        <v>4.74</v>
      </c>
      <c r="L98" t="str">
        <f t="shared" si="10"/>
        <v>Acidic</v>
      </c>
      <c r="M98">
        <v>10.199999999999999</v>
      </c>
      <c r="N98">
        <v>144</v>
      </c>
      <c r="O98" t="str">
        <f t="shared" si="12"/>
        <v>Medium</v>
      </c>
      <c r="P98" t="s">
        <v>21</v>
      </c>
      <c r="Q98">
        <v>7.03</v>
      </c>
      <c r="R98">
        <v>0.5</v>
      </c>
      <c r="S98" t="s">
        <v>11</v>
      </c>
      <c r="T98" t="s">
        <v>11</v>
      </c>
      <c r="U98">
        <v>0.16</v>
      </c>
      <c r="V98">
        <v>7.0000000000000007E-2</v>
      </c>
      <c r="W98">
        <v>90.6</v>
      </c>
      <c r="X98">
        <v>8.1999999999999993</v>
      </c>
    </row>
    <row r="99" spans="1:24" x14ac:dyDescent="0.35">
      <c r="A99" t="s">
        <v>14</v>
      </c>
      <c r="B99" t="s">
        <v>13</v>
      </c>
      <c r="C99" t="s">
        <v>68</v>
      </c>
      <c r="D99" t="s">
        <v>10</v>
      </c>
      <c r="E99">
        <v>1465</v>
      </c>
      <c r="F99" t="str">
        <f t="shared" si="11"/>
        <v>5</v>
      </c>
      <c r="G99">
        <v>3</v>
      </c>
      <c r="H99" t="s">
        <v>23</v>
      </c>
      <c r="I99" t="s">
        <v>11</v>
      </c>
      <c r="K99">
        <v>4.74</v>
      </c>
      <c r="L99" t="str">
        <f t="shared" si="10"/>
        <v>Acidic</v>
      </c>
      <c r="M99">
        <v>10.199999999999999</v>
      </c>
      <c r="N99">
        <v>144</v>
      </c>
      <c r="O99" t="str">
        <f t="shared" si="12"/>
        <v>Medium</v>
      </c>
      <c r="P99" t="s">
        <v>24</v>
      </c>
      <c r="Q99">
        <v>6.36</v>
      </c>
      <c r="R99">
        <v>0.36</v>
      </c>
      <c r="S99" t="s">
        <v>11</v>
      </c>
      <c r="T99" t="s">
        <v>11</v>
      </c>
      <c r="U99">
        <v>0.28000000000000003</v>
      </c>
      <c r="V99">
        <v>0.06</v>
      </c>
      <c r="W99">
        <v>68.099999999999994</v>
      </c>
      <c r="X99">
        <v>11.8</v>
      </c>
    </row>
    <row r="100" spans="1:24" x14ac:dyDescent="0.35">
      <c r="A100" t="s">
        <v>14</v>
      </c>
      <c r="B100" t="s">
        <v>13</v>
      </c>
      <c r="C100" t="s">
        <v>68</v>
      </c>
      <c r="D100" t="s">
        <v>10</v>
      </c>
      <c r="E100">
        <v>1465</v>
      </c>
      <c r="F100" t="str">
        <f t="shared" si="11"/>
        <v>5</v>
      </c>
      <c r="G100">
        <v>3</v>
      </c>
      <c r="H100" t="s">
        <v>23</v>
      </c>
      <c r="I100" t="s">
        <v>11</v>
      </c>
      <c r="K100">
        <v>4.74</v>
      </c>
      <c r="L100" t="str">
        <f t="shared" si="10"/>
        <v>Acidic</v>
      </c>
      <c r="M100">
        <v>10.199999999999999</v>
      </c>
      <c r="N100">
        <v>144</v>
      </c>
      <c r="O100" t="str">
        <f t="shared" si="12"/>
        <v>Medium</v>
      </c>
      <c r="P100" t="s">
        <v>24</v>
      </c>
      <c r="Q100">
        <v>6.67</v>
      </c>
      <c r="R100">
        <v>0.47</v>
      </c>
      <c r="S100" t="s">
        <v>11</v>
      </c>
      <c r="T100" t="s">
        <v>11</v>
      </c>
      <c r="U100">
        <v>0.23</v>
      </c>
      <c r="V100">
        <v>0.04</v>
      </c>
      <c r="W100">
        <v>107.1</v>
      </c>
      <c r="X100">
        <v>9.9</v>
      </c>
    </row>
    <row r="101" spans="1:24" x14ac:dyDescent="0.35">
      <c r="A101" t="s">
        <v>14</v>
      </c>
      <c r="B101" t="s">
        <v>13</v>
      </c>
      <c r="C101" t="s">
        <v>68</v>
      </c>
      <c r="D101" t="s">
        <v>10</v>
      </c>
      <c r="E101">
        <v>1465</v>
      </c>
      <c r="F101" t="str">
        <f t="shared" si="11"/>
        <v>5</v>
      </c>
      <c r="G101">
        <v>3</v>
      </c>
      <c r="H101" t="s">
        <v>23</v>
      </c>
      <c r="I101" t="s">
        <v>11</v>
      </c>
      <c r="K101">
        <v>4.74</v>
      </c>
      <c r="L101" t="str">
        <f t="shared" si="10"/>
        <v>Acidic</v>
      </c>
      <c r="M101">
        <v>10.199999999999999</v>
      </c>
      <c r="N101">
        <v>144</v>
      </c>
      <c r="O101" t="str">
        <f t="shared" si="12"/>
        <v>Medium</v>
      </c>
      <c r="P101" t="s">
        <v>21</v>
      </c>
      <c r="Q101">
        <v>6.33</v>
      </c>
      <c r="R101">
        <v>0.5</v>
      </c>
      <c r="S101" t="s">
        <v>11</v>
      </c>
      <c r="T101" t="s">
        <v>11</v>
      </c>
      <c r="U101">
        <v>0.27</v>
      </c>
      <c r="V101">
        <v>0.04</v>
      </c>
      <c r="W101">
        <v>79.7</v>
      </c>
      <c r="X101">
        <v>15.2</v>
      </c>
    </row>
    <row r="102" spans="1:24" x14ac:dyDescent="0.35">
      <c r="A102" t="s">
        <v>14</v>
      </c>
      <c r="B102" t="s">
        <v>13</v>
      </c>
      <c r="C102" t="s">
        <v>68</v>
      </c>
      <c r="D102" t="s">
        <v>10</v>
      </c>
      <c r="E102">
        <v>1465</v>
      </c>
      <c r="F102" t="str">
        <f t="shared" si="11"/>
        <v>5</v>
      </c>
      <c r="G102">
        <v>3</v>
      </c>
      <c r="H102" t="s">
        <v>23</v>
      </c>
      <c r="I102" t="s">
        <v>11</v>
      </c>
      <c r="K102">
        <v>4.74</v>
      </c>
      <c r="L102" t="str">
        <f t="shared" si="10"/>
        <v>Acidic</v>
      </c>
      <c r="M102">
        <v>10.199999999999999</v>
      </c>
      <c r="N102">
        <v>144</v>
      </c>
      <c r="O102" t="str">
        <f t="shared" si="12"/>
        <v>Medium</v>
      </c>
      <c r="P102" t="s">
        <v>21</v>
      </c>
      <c r="Q102">
        <v>6.48</v>
      </c>
      <c r="R102">
        <v>0.78</v>
      </c>
      <c r="S102" t="s">
        <v>11</v>
      </c>
      <c r="T102" t="s">
        <v>11</v>
      </c>
      <c r="U102">
        <v>0.17</v>
      </c>
      <c r="V102">
        <v>0.1</v>
      </c>
      <c r="W102">
        <v>101.1</v>
      </c>
      <c r="X102">
        <v>14.8</v>
      </c>
    </row>
    <row r="103" spans="1:24" x14ac:dyDescent="0.35">
      <c r="A103" t="s">
        <v>14</v>
      </c>
      <c r="B103" t="s">
        <v>13</v>
      </c>
      <c r="C103" t="s">
        <v>68</v>
      </c>
      <c r="D103" t="s">
        <v>10</v>
      </c>
      <c r="E103">
        <v>1465</v>
      </c>
      <c r="F103" t="str">
        <f t="shared" si="11"/>
        <v>5</v>
      </c>
      <c r="G103">
        <v>3</v>
      </c>
      <c r="H103" t="s">
        <v>23</v>
      </c>
      <c r="I103" t="s">
        <v>11</v>
      </c>
      <c r="K103">
        <v>4.74</v>
      </c>
      <c r="L103" t="str">
        <f t="shared" si="10"/>
        <v>Acidic</v>
      </c>
      <c r="M103">
        <v>10.199999999999999</v>
      </c>
      <c r="N103">
        <v>144</v>
      </c>
      <c r="O103" t="str">
        <f t="shared" si="12"/>
        <v>Medium</v>
      </c>
      <c r="P103" t="s">
        <v>24</v>
      </c>
      <c r="Q103">
        <v>6.05</v>
      </c>
      <c r="R103">
        <v>0.47</v>
      </c>
      <c r="S103" t="s">
        <v>11</v>
      </c>
      <c r="T103" t="s">
        <v>11</v>
      </c>
      <c r="U103">
        <v>0.36</v>
      </c>
      <c r="V103">
        <v>0.1</v>
      </c>
      <c r="W103">
        <v>80.599999999999994</v>
      </c>
      <c r="X103">
        <v>9.6</v>
      </c>
    </row>
    <row r="104" spans="1:24" x14ac:dyDescent="0.35">
      <c r="A104" t="s">
        <v>14</v>
      </c>
      <c r="B104" t="s">
        <v>13</v>
      </c>
      <c r="C104" t="s">
        <v>68</v>
      </c>
      <c r="D104" t="s">
        <v>10</v>
      </c>
      <c r="E104">
        <v>1465</v>
      </c>
      <c r="F104" t="str">
        <f t="shared" si="11"/>
        <v>5</v>
      </c>
      <c r="G104">
        <v>3</v>
      </c>
      <c r="H104" t="s">
        <v>23</v>
      </c>
      <c r="I104" t="s">
        <v>11</v>
      </c>
      <c r="K104">
        <v>4.74</v>
      </c>
      <c r="L104" t="str">
        <f t="shared" ref="L104:L138" si="13">IF(K104&lt;6.6, "Acidic", IF(K104&lt;7.4, "Neutral", IF(K104&gt;7.3, "Alkaline")))</f>
        <v>Acidic</v>
      </c>
      <c r="M104">
        <v>10.199999999999999</v>
      </c>
      <c r="N104">
        <v>144</v>
      </c>
      <c r="O104" t="str">
        <f t="shared" si="12"/>
        <v>Medium</v>
      </c>
      <c r="P104" t="s">
        <v>24</v>
      </c>
      <c r="Q104">
        <v>6.38</v>
      </c>
      <c r="R104">
        <v>0.73</v>
      </c>
      <c r="S104" t="s">
        <v>11</v>
      </c>
      <c r="T104" t="s">
        <v>11</v>
      </c>
      <c r="U104">
        <v>0.24</v>
      </c>
      <c r="V104">
        <v>0.1</v>
      </c>
      <c r="W104">
        <v>108.6</v>
      </c>
      <c r="X104">
        <v>5.8</v>
      </c>
    </row>
    <row r="105" spans="1:24" x14ac:dyDescent="0.35">
      <c r="A105" t="s">
        <v>14</v>
      </c>
      <c r="B105" t="s">
        <v>13</v>
      </c>
      <c r="C105" t="s">
        <v>68</v>
      </c>
      <c r="D105" t="s">
        <v>10</v>
      </c>
      <c r="E105">
        <v>1465</v>
      </c>
      <c r="F105" t="str">
        <f t="shared" si="11"/>
        <v>5</v>
      </c>
      <c r="G105">
        <v>3</v>
      </c>
      <c r="H105" t="s">
        <v>23</v>
      </c>
      <c r="I105" t="s">
        <v>11</v>
      </c>
      <c r="K105">
        <v>4.74</v>
      </c>
      <c r="L105" t="str">
        <f t="shared" si="13"/>
        <v>Acidic</v>
      </c>
      <c r="M105">
        <v>10.199999999999999</v>
      </c>
      <c r="N105">
        <v>144</v>
      </c>
      <c r="O105" t="str">
        <f t="shared" si="12"/>
        <v>Medium</v>
      </c>
      <c r="P105" t="s">
        <v>21</v>
      </c>
      <c r="Q105">
        <v>7.07</v>
      </c>
      <c r="R105">
        <v>0.3</v>
      </c>
      <c r="S105" t="s">
        <v>11</v>
      </c>
      <c r="T105" t="s">
        <v>11</v>
      </c>
      <c r="U105">
        <v>0.76</v>
      </c>
      <c r="V105">
        <v>0.1</v>
      </c>
      <c r="W105">
        <v>68.099999999999994</v>
      </c>
      <c r="X105">
        <v>7</v>
      </c>
    </row>
    <row r="106" spans="1:24" x14ac:dyDescent="0.35">
      <c r="A106" t="s">
        <v>14</v>
      </c>
      <c r="B106" t="s">
        <v>13</v>
      </c>
      <c r="C106" t="s">
        <v>68</v>
      </c>
      <c r="D106" t="s">
        <v>10</v>
      </c>
      <c r="E106">
        <v>1465</v>
      </c>
      <c r="F106" t="str">
        <f t="shared" si="11"/>
        <v>5</v>
      </c>
      <c r="G106">
        <v>3</v>
      </c>
      <c r="H106" t="s">
        <v>23</v>
      </c>
      <c r="I106" t="s">
        <v>11</v>
      </c>
      <c r="K106">
        <v>4.74</v>
      </c>
      <c r="L106" t="str">
        <f t="shared" si="13"/>
        <v>Acidic</v>
      </c>
      <c r="M106">
        <v>10.199999999999999</v>
      </c>
      <c r="N106">
        <v>144</v>
      </c>
      <c r="O106" t="str">
        <f t="shared" si="12"/>
        <v>Medium</v>
      </c>
      <c r="P106" t="s">
        <v>21</v>
      </c>
      <c r="Q106">
        <v>6.43</v>
      </c>
      <c r="R106">
        <v>0.6</v>
      </c>
      <c r="S106" t="s">
        <v>11</v>
      </c>
      <c r="T106" t="s">
        <v>11</v>
      </c>
      <c r="U106">
        <v>0.42</v>
      </c>
      <c r="V106">
        <v>0.1</v>
      </c>
      <c r="W106">
        <v>76.2</v>
      </c>
      <c r="X106">
        <v>5</v>
      </c>
    </row>
    <row r="107" spans="1:24" x14ac:dyDescent="0.35">
      <c r="A107" t="s">
        <v>14</v>
      </c>
      <c r="B107" t="s">
        <v>13</v>
      </c>
      <c r="C107" t="s">
        <v>68</v>
      </c>
      <c r="D107" t="s">
        <v>10</v>
      </c>
      <c r="E107">
        <v>1465</v>
      </c>
      <c r="F107" t="str">
        <f t="shared" si="11"/>
        <v>5</v>
      </c>
      <c r="G107">
        <v>3</v>
      </c>
      <c r="H107" t="s">
        <v>23</v>
      </c>
      <c r="I107" t="s">
        <v>11</v>
      </c>
      <c r="K107">
        <v>4.74</v>
      </c>
      <c r="L107" t="str">
        <f t="shared" si="13"/>
        <v>Acidic</v>
      </c>
      <c r="M107">
        <v>10.199999999999999</v>
      </c>
      <c r="N107">
        <v>144</v>
      </c>
      <c r="O107" t="str">
        <f t="shared" si="12"/>
        <v>Medium</v>
      </c>
      <c r="P107" t="s">
        <v>24</v>
      </c>
      <c r="Q107">
        <v>6.19</v>
      </c>
      <c r="R107">
        <v>0.2</v>
      </c>
      <c r="S107" t="s">
        <v>11</v>
      </c>
      <c r="T107" t="s">
        <v>11</v>
      </c>
      <c r="U107">
        <v>0.85</v>
      </c>
      <c r="V107">
        <v>0.08</v>
      </c>
      <c r="W107">
        <v>88.4</v>
      </c>
      <c r="X107">
        <v>6.3</v>
      </c>
    </row>
    <row r="108" spans="1:24" x14ac:dyDescent="0.35">
      <c r="A108" t="s">
        <v>14</v>
      </c>
      <c r="B108" t="s">
        <v>13</v>
      </c>
      <c r="C108" t="s">
        <v>68</v>
      </c>
      <c r="D108" t="s">
        <v>10</v>
      </c>
      <c r="E108">
        <v>1465</v>
      </c>
      <c r="F108" t="str">
        <f t="shared" si="11"/>
        <v>5</v>
      </c>
      <c r="G108">
        <v>3</v>
      </c>
      <c r="H108" t="s">
        <v>23</v>
      </c>
      <c r="I108" t="s">
        <v>11</v>
      </c>
      <c r="K108">
        <v>4.74</v>
      </c>
      <c r="L108" t="str">
        <f t="shared" si="13"/>
        <v>Acidic</v>
      </c>
      <c r="M108">
        <v>10.199999999999999</v>
      </c>
      <c r="N108">
        <v>144</v>
      </c>
      <c r="O108" t="str">
        <f t="shared" si="12"/>
        <v>Medium</v>
      </c>
      <c r="P108" t="s">
        <v>24</v>
      </c>
      <c r="Q108">
        <v>6.16</v>
      </c>
      <c r="R108">
        <v>0.3</v>
      </c>
      <c r="S108" t="s">
        <v>11</v>
      </c>
      <c r="T108" t="s">
        <v>11</v>
      </c>
      <c r="U108">
        <v>0.49</v>
      </c>
      <c r="V108">
        <v>0.1</v>
      </c>
      <c r="W108">
        <v>119.7</v>
      </c>
      <c r="X108">
        <v>10.8</v>
      </c>
    </row>
    <row r="109" spans="1:24" x14ac:dyDescent="0.35">
      <c r="A109" t="s">
        <v>14</v>
      </c>
      <c r="B109" t="s">
        <v>13</v>
      </c>
      <c r="C109" t="s">
        <v>68</v>
      </c>
      <c r="D109" t="s">
        <v>10</v>
      </c>
      <c r="E109">
        <v>1465</v>
      </c>
      <c r="F109" t="str">
        <f t="shared" si="11"/>
        <v>5</v>
      </c>
      <c r="G109">
        <v>3</v>
      </c>
      <c r="H109" t="s">
        <v>23</v>
      </c>
      <c r="I109" t="s">
        <v>11</v>
      </c>
      <c r="K109">
        <v>4.74</v>
      </c>
      <c r="L109" t="str">
        <f t="shared" si="13"/>
        <v>Acidic</v>
      </c>
      <c r="M109">
        <v>10.199999999999999</v>
      </c>
      <c r="N109">
        <v>144</v>
      </c>
      <c r="O109" t="str">
        <f t="shared" si="12"/>
        <v>Medium</v>
      </c>
      <c r="P109" t="s">
        <v>21</v>
      </c>
      <c r="Q109">
        <v>7.13</v>
      </c>
      <c r="R109">
        <v>7.0000000000000007E-2</v>
      </c>
      <c r="S109" t="s">
        <v>11</v>
      </c>
      <c r="T109" t="s">
        <v>11</v>
      </c>
      <c r="U109">
        <v>0.98</v>
      </c>
      <c r="V109">
        <v>0.04</v>
      </c>
      <c r="W109">
        <v>133.9</v>
      </c>
      <c r="X109">
        <v>18.600000000000001</v>
      </c>
    </row>
    <row r="110" spans="1:24" x14ac:dyDescent="0.35">
      <c r="A110" t="s">
        <v>14</v>
      </c>
      <c r="B110" t="s">
        <v>13</v>
      </c>
      <c r="C110" t="s">
        <v>68</v>
      </c>
      <c r="D110" t="s">
        <v>10</v>
      </c>
      <c r="E110">
        <v>1465</v>
      </c>
      <c r="F110" t="str">
        <f t="shared" si="11"/>
        <v>5</v>
      </c>
      <c r="G110">
        <v>3</v>
      </c>
      <c r="H110" t="s">
        <v>23</v>
      </c>
      <c r="I110" t="s">
        <v>11</v>
      </c>
      <c r="K110">
        <v>4.74</v>
      </c>
      <c r="L110" t="str">
        <f t="shared" si="13"/>
        <v>Acidic</v>
      </c>
      <c r="M110">
        <v>10.199999999999999</v>
      </c>
      <c r="N110">
        <v>144</v>
      </c>
      <c r="O110" t="str">
        <f t="shared" si="12"/>
        <v>Medium</v>
      </c>
      <c r="P110" t="s">
        <v>21</v>
      </c>
      <c r="Q110">
        <v>7.33</v>
      </c>
      <c r="R110">
        <v>0.09</v>
      </c>
      <c r="S110" t="s">
        <v>11</v>
      </c>
      <c r="T110" t="s">
        <v>11</v>
      </c>
      <c r="U110">
        <v>0.67</v>
      </c>
      <c r="V110">
        <v>0.02</v>
      </c>
      <c r="W110">
        <v>158.5</v>
      </c>
      <c r="X110">
        <v>28.3</v>
      </c>
    </row>
    <row r="111" spans="1:24" x14ac:dyDescent="0.35">
      <c r="A111" t="s">
        <v>14</v>
      </c>
      <c r="B111" t="s">
        <v>13</v>
      </c>
      <c r="C111" t="s">
        <v>68</v>
      </c>
      <c r="D111" t="s">
        <v>10</v>
      </c>
      <c r="E111">
        <v>1465</v>
      </c>
      <c r="F111" t="str">
        <f t="shared" si="11"/>
        <v>5</v>
      </c>
      <c r="G111">
        <v>3</v>
      </c>
      <c r="H111" t="s">
        <v>23</v>
      </c>
      <c r="I111" t="s">
        <v>11</v>
      </c>
      <c r="K111">
        <v>4.74</v>
      </c>
      <c r="L111" t="str">
        <f t="shared" si="13"/>
        <v>Acidic</v>
      </c>
      <c r="M111">
        <v>10.199999999999999</v>
      </c>
      <c r="N111">
        <v>144</v>
      </c>
      <c r="O111" t="str">
        <f t="shared" si="12"/>
        <v>Medium</v>
      </c>
      <c r="P111" t="s">
        <v>24</v>
      </c>
      <c r="Q111">
        <v>6.72</v>
      </c>
      <c r="R111">
        <v>0.22</v>
      </c>
      <c r="S111" t="s">
        <v>11</v>
      </c>
      <c r="T111" t="s">
        <v>11</v>
      </c>
      <c r="U111">
        <v>0.62</v>
      </c>
      <c r="V111">
        <v>0.05</v>
      </c>
      <c r="W111">
        <v>147</v>
      </c>
      <c r="X111">
        <v>15.6</v>
      </c>
    </row>
    <row r="112" spans="1:24" x14ac:dyDescent="0.35">
      <c r="A112" t="s">
        <v>14</v>
      </c>
      <c r="B112" t="s">
        <v>13</v>
      </c>
      <c r="C112" t="s">
        <v>68</v>
      </c>
      <c r="D112" t="s">
        <v>10</v>
      </c>
      <c r="E112">
        <v>1465</v>
      </c>
      <c r="F112" t="str">
        <f t="shared" si="11"/>
        <v>5</v>
      </c>
      <c r="G112">
        <v>3</v>
      </c>
      <c r="H112" t="s">
        <v>23</v>
      </c>
      <c r="I112" t="s">
        <v>11</v>
      </c>
      <c r="K112">
        <v>4.74</v>
      </c>
      <c r="L112" t="str">
        <f t="shared" si="13"/>
        <v>Acidic</v>
      </c>
      <c r="M112">
        <v>10.199999999999999</v>
      </c>
      <c r="N112">
        <v>144</v>
      </c>
      <c r="O112" t="str">
        <f t="shared" si="12"/>
        <v>Medium</v>
      </c>
      <c r="P112" t="s">
        <v>24</v>
      </c>
      <c r="Q112">
        <v>6.83</v>
      </c>
      <c r="R112">
        <v>0.84</v>
      </c>
      <c r="S112" t="s">
        <v>11</v>
      </c>
      <c r="T112" t="s">
        <v>11</v>
      </c>
      <c r="U112">
        <v>0.44</v>
      </c>
      <c r="V112">
        <v>0.1</v>
      </c>
      <c r="W112">
        <v>179.6</v>
      </c>
      <c r="X112">
        <v>26.2</v>
      </c>
    </row>
    <row r="113" spans="1:24" x14ac:dyDescent="0.35">
      <c r="A113" t="s">
        <v>14</v>
      </c>
      <c r="B113" t="s">
        <v>13</v>
      </c>
      <c r="C113" t="s">
        <v>68</v>
      </c>
      <c r="D113" t="s">
        <v>10</v>
      </c>
      <c r="E113">
        <v>1465</v>
      </c>
      <c r="F113" t="str">
        <f t="shared" si="11"/>
        <v>5</v>
      </c>
      <c r="G113">
        <v>3</v>
      </c>
      <c r="H113" t="s">
        <v>23</v>
      </c>
      <c r="I113" t="s">
        <v>11</v>
      </c>
      <c r="K113">
        <v>4.74</v>
      </c>
      <c r="L113" t="str">
        <f t="shared" si="13"/>
        <v>Acidic</v>
      </c>
      <c r="M113">
        <v>10.199999999999999</v>
      </c>
      <c r="N113">
        <v>144</v>
      </c>
      <c r="O113" t="str">
        <f t="shared" si="12"/>
        <v>Medium</v>
      </c>
      <c r="P113" t="s">
        <v>21</v>
      </c>
      <c r="Q113">
        <v>6.63</v>
      </c>
      <c r="R113">
        <v>0.09</v>
      </c>
      <c r="S113" t="s">
        <v>11</v>
      </c>
      <c r="T113" t="s">
        <v>11</v>
      </c>
      <c r="U113">
        <v>0.45</v>
      </c>
      <c r="V113">
        <v>7.0000000000000007E-2</v>
      </c>
      <c r="W113">
        <v>79.599999999999994</v>
      </c>
      <c r="X113">
        <v>8.8000000000000007</v>
      </c>
    </row>
    <row r="114" spans="1:24" x14ac:dyDescent="0.35">
      <c r="A114" t="s">
        <v>14</v>
      </c>
      <c r="B114" t="s">
        <v>13</v>
      </c>
      <c r="C114" t="s">
        <v>68</v>
      </c>
      <c r="D114" t="s">
        <v>10</v>
      </c>
      <c r="E114">
        <v>1465</v>
      </c>
      <c r="F114" t="str">
        <f t="shared" si="11"/>
        <v>5</v>
      </c>
      <c r="G114">
        <v>3</v>
      </c>
      <c r="H114" t="s">
        <v>23</v>
      </c>
      <c r="I114" t="s">
        <v>11</v>
      </c>
      <c r="K114">
        <v>4.74</v>
      </c>
      <c r="L114" t="str">
        <f t="shared" si="13"/>
        <v>Acidic</v>
      </c>
      <c r="M114">
        <v>10.199999999999999</v>
      </c>
      <c r="N114">
        <v>144</v>
      </c>
      <c r="O114" t="str">
        <f t="shared" si="12"/>
        <v>Medium</v>
      </c>
      <c r="P114" t="s">
        <v>21</v>
      </c>
      <c r="Q114">
        <v>6.7</v>
      </c>
      <c r="R114">
        <v>0.21</v>
      </c>
      <c r="S114" t="s">
        <v>11</v>
      </c>
      <c r="T114" t="s">
        <v>11</v>
      </c>
      <c r="U114">
        <v>0.35</v>
      </c>
      <c r="V114">
        <v>0.08</v>
      </c>
      <c r="W114">
        <v>103.1</v>
      </c>
      <c r="X114">
        <v>6</v>
      </c>
    </row>
    <row r="115" spans="1:24" x14ac:dyDescent="0.35">
      <c r="A115" t="s">
        <v>14</v>
      </c>
      <c r="B115" t="s">
        <v>13</v>
      </c>
      <c r="C115" t="s">
        <v>68</v>
      </c>
      <c r="D115" t="s">
        <v>10</v>
      </c>
      <c r="E115">
        <v>1465</v>
      </c>
      <c r="F115" t="str">
        <f t="shared" si="11"/>
        <v>5</v>
      </c>
      <c r="G115">
        <v>3</v>
      </c>
      <c r="H115" t="s">
        <v>23</v>
      </c>
      <c r="I115" t="s">
        <v>11</v>
      </c>
      <c r="K115">
        <v>4.74</v>
      </c>
      <c r="L115" t="str">
        <f t="shared" si="13"/>
        <v>Acidic</v>
      </c>
      <c r="M115">
        <v>10.199999999999999</v>
      </c>
      <c r="N115">
        <v>144</v>
      </c>
      <c r="O115" t="str">
        <f t="shared" si="12"/>
        <v>Medium</v>
      </c>
      <c r="P115" t="s">
        <v>24</v>
      </c>
      <c r="Q115">
        <v>6.57</v>
      </c>
      <c r="R115">
        <v>0.35</v>
      </c>
      <c r="S115" t="s">
        <v>11</v>
      </c>
      <c r="T115" t="s">
        <v>11</v>
      </c>
      <c r="U115">
        <v>0.63</v>
      </c>
      <c r="V115">
        <v>0.09</v>
      </c>
      <c r="W115">
        <v>81</v>
      </c>
      <c r="X115">
        <v>4.3</v>
      </c>
    </row>
    <row r="116" spans="1:24" x14ac:dyDescent="0.35">
      <c r="A116" t="s">
        <v>14</v>
      </c>
      <c r="B116" t="s">
        <v>13</v>
      </c>
      <c r="C116" t="s">
        <v>68</v>
      </c>
      <c r="D116" t="s">
        <v>10</v>
      </c>
      <c r="E116">
        <v>1465</v>
      </c>
      <c r="F116" t="str">
        <f t="shared" si="11"/>
        <v>5</v>
      </c>
      <c r="G116">
        <v>3</v>
      </c>
      <c r="H116" t="s">
        <v>23</v>
      </c>
      <c r="I116" t="s">
        <v>11</v>
      </c>
      <c r="K116">
        <v>4.74</v>
      </c>
      <c r="L116" t="str">
        <f t="shared" si="13"/>
        <v>Acidic</v>
      </c>
      <c r="M116">
        <v>10.199999999999999</v>
      </c>
      <c r="N116">
        <v>144</v>
      </c>
      <c r="O116" t="str">
        <f t="shared" si="12"/>
        <v>Medium</v>
      </c>
      <c r="P116" t="s">
        <v>24</v>
      </c>
      <c r="Q116">
        <v>6.53</v>
      </c>
      <c r="R116">
        <v>0.14000000000000001</v>
      </c>
      <c r="S116" t="s">
        <v>11</v>
      </c>
      <c r="T116" t="s">
        <v>11</v>
      </c>
      <c r="U116">
        <v>0.47</v>
      </c>
      <c r="V116">
        <v>0.1</v>
      </c>
      <c r="W116">
        <v>126.4</v>
      </c>
      <c r="X116">
        <v>12.2</v>
      </c>
    </row>
    <row r="117" spans="1:24" x14ac:dyDescent="0.35">
      <c r="A117" t="s">
        <v>14</v>
      </c>
      <c r="B117" t="s">
        <v>13</v>
      </c>
      <c r="C117" t="s">
        <v>68</v>
      </c>
      <c r="D117" t="s">
        <v>10</v>
      </c>
      <c r="E117">
        <v>1465</v>
      </c>
      <c r="F117" t="str">
        <f t="shared" si="11"/>
        <v>5</v>
      </c>
      <c r="G117">
        <v>3</v>
      </c>
      <c r="H117" t="s">
        <v>23</v>
      </c>
      <c r="I117" t="s">
        <v>11</v>
      </c>
      <c r="K117">
        <v>4.74</v>
      </c>
      <c r="L117" t="str">
        <f t="shared" si="13"/>
        <v>Acidic</v>
      </c>
      <c r="M117">
        <v>10.199999999999999</v>
      </c>
      <c r="N117">
        <v>144</v>
      </c>
      <c r="O117" t="str">
        <f t="shared" si="12"/>
        <v>Medium</v>
      </c>
      <c r="P117" t="s">
        <v>21</v>
      </c>
      <c r="Q117">
        <v>6.46</v>
      </c>
      <c r="R117">
        <v>0.41</v>
      </c>
      <c r="S117" t="s">
        <v>11</v>
      </c>
      <c r="T117" t="s">
        <v>11</v>
      </c>
      <c r="U117">
        <v>0.32</v>
      </c>
      <c r="V117">
        <v>0.03</v>
      </c>
      <c r="W117">
        <v>44.3</v>
      </c>
      <c r="X117">
        <v>2.1</v>
      </c>
    </row>
    <row r="118" spans="1:24" x14ac:dyDescent="0.35">
      <c r="A118" t="s">
        <v>14</v>
      </c>
      <c r="B118" t="s">
        <v>13</v>
      </c>
      <c r="C118" t="s">
        <v>68</v>
      </c>
      <c r="D118" t="s">
        <v>10</v>
      </c>
      <c r="E118">
        <v>1465</v>
      </c>
      <c r="F118" t="str">
        <f t="shared" si="11"/>
        <v>5</v>
      </c>
      <c r="G118">
        <v>3</v>
      </c>
      <c r="H118" t="s">
        <v>23</v>
      </c>
      <c r="I118" t="s">
        <v>11</v>
      </c>
      <c r="K118">
        <v>4.74</v>
      </c>
      <c r="L118" t="str">
        <f t="shared" si="13"/>
        <v>Acidic</v>
      </c>
      <c r="M118">
        <v>10.199999999999999</v>
      </c>
      <c r="N118">
        <v>144</v>
      </c>
      <c r="O118" t="str">
        <f t="shared" si="12"/>
        <v>Medium</v>
      </c>
      <c r="P118" t="s">
        <v>21</v>
      </c>
      <c r="Q118">
        <v>6.3</v>
      </c>
      <c r="R118">
        <v>0.23</v>
      </c>
      <c r="S118" t="s">
        <v>11</v>
      </c>
      <c r="T118" t="s">
        <v>11</v>
      </c>
      <c r="U118">
        <v>0.15</v>
      </c>
      <c r="V118">
        <v>0.03</v>
      </c>
      <c r="W118">
        <v>52.7</v>
      </c>
      <c r="X118">
        <v>11.1</v>
      </c>
    </row>
    <row r="119" spans="1:24" x14ac:dyDescent="0.35">
      <c r="A119" t="s">
        <v>14</v>
      </c>
      <c r="B119" t="s">
        <v>13</v>
      </c>
      <c r="C119" t="s">
        <v>68</v>
      </c>
      <c r="D119" t="s">
        <v>10</v>
      </c>
      <c r="E119">
        <v>1465</v>
      </c>
      <c r="F119" t="str">
        <f t="shared" si="11"/>
        <v>5</v>
      </c>
      <c r="G119">
        <v>3</v>
      </c>
      <c r="H119" t="s">
        <v>23</v>
      </c>
      <c r="I119" t="s">
        <v>11</v>
      </c>
      <c r="K119">
        <v>4.74</v>
      </c>
      <c r="L119" t="str">
        <f t="shared" si="13"/>
        <v>Acidic</v>
      </c>
      <c r="M119">
        <v>10.199999999999999</v>
      </c>
      <c r="N119">
        <v>144</v>
      </c>
      <c r="O119" t="str">
        <f t="shared" si="12"/>
        <v>Medium</v>
      </c>
      <c r="P119" t="s">
        <v>24</v>
      </c>
      <c r="Q119">
        <v>6.27</v>
      </c>
      <c r="R119">
        <v>0.5</v>
      </c>
      <c r="S119" t="s">
        <v>11</v>
      </c>
      <c r="T119" t="s">
        <v>11</v>
      </c>
      <c r="U119">
        <v>0.38</v>
      </c>
      <c r="V119">
        <v>0.02</v>
      </c>
      <c r="W119">
        <v>60.8</v>
      </c>
      <c r="X119">
        <v>11.8</v>
      </c>
    </row>
    <row r="120" spans="1:24" x14ac:dyDescent="0.35">
      <c r="A120" t="s">
        <v>14</v>
      </c>
      <c r="B120" t="s">
        <v>13</v>
      </c>
      <c r="C120" t="s">
        <v>68</v>
      </c>
      <c r="D120" t="s">
        <v>10</v>
      </c>
      <c r="E120">
        <v>1465</v>
      </c>
      <c r="F120" t="str">
        <f t="shared" si="11"/>
        <v>5</v>
      </c>
      <c r="G120">
        <v>3</v>
      </c>
      <c r="H120" t="s">
        <v>23</v>
      </c>
      <c r="I120" t="s">
        <v>11</v>
      </c>
      <c r="K120">
        <v>4.74</v>
      </c>
      <c r="L120" t="str">
        <f t="shared" si="13"/>
        <v>Acidic</v>
      </c>
      <c r="M120">
        <v>10.199999999999999</v>
      </c>
      <c r="N120">
        <v>144</v>
      </c>
      <c r="O120" t="str">
        <f t="shared" si="12"/>
        <v>Medium</v>
      </c>
      <c r="P120" t="s">
        <v>24</v>
      </c>
      <c r="Q120">
        <v>6.08</v>
      </c>
      <c r="R120">
        <v>0.24</v>
      </c>
      <c r="S120" t="s">
        <v>11</v>
      </c>
      <c r="T120" t="s">
        <v>11</v>
      </c>
      <c r="U120">
        <v>0.32</v>
      </c>
      <c r="V120">
        <v>0.06</v>
      </c>
      <c r="W120">
        <v>65.900000000000006</v>
      </c>
      <c r="X120">
        <v>12.9</v>
      </c>
    </row>
    <row r="121" spans="1:24" x14ac:dyDescent="0.35">
      <c r="A121" t="s">
        <v>14</v>
      </c>
      <c r="B121" t="s">
        <v>13</v>
      </c>
      <c r="C121" t="s">
        <v>68</v>
      </c>
      <c r="D121" t="s">
        <v>10</v>
      </c>
      <c r="E121">
        <v>1465</v>
      </c>
      <c r="F121" t="str">
        <f t="shared" si="11"/>
        <v>5</v>
      </c>
      <c r="G121">
        <v>3</v>
      </c>
      <c r="H121" t="s">
        <v>23</v>
      </c>
      <c r="I121" t="s">
        <v>11</v>
      </c>
      <c r="K121">
        <v>4.74</v>
      </c>
      <c r="L121" t="str">
        <f t="shared" si="13"/>
        <v>Acidic</v>
      </c>
      <c r="M121">
        <v>10.199999999999999</v>
      </c>
      <c r="N121">
        <v>144</v>
      </c>
      <c r="O121" t="str">
        <f t="shared" si="12"/>
        <v>Medium</v>
      </c>
      <c r="P121" t="s">
        <v>21</v>
      </c>
      <c r="Q121">
        <v>6.64</v>
      </c>
      <c r="R121">
        <v>0.31</v>
      </c>
      <c r="S121" t="s">
        <v>11</v>
      </c>
      <c r="T121" t="s">
        <v>11</v>
      </c>
      <c r="U121">
        <v>0.49</v>
      </c>
      <c r="V121">
        <v>0.02</v>
      </c>
      <c r="W121">
        <v>62.6</v>
      </c>
      <c r="X121">
        <v>4.7</v>
      </c>
    </row>
    <row r="122" spans="1:24" x14ac:dyDescent="0.35">
      <c r="A122" t="s">
        <v>14</v>
      </c>
      <c r="B122" t="s">
        <v>13</v>
      </c>
      <c r="C122" t="s">
        <v>68</v>
      </c>
      <c r="D122" t="s">
        <v>10</v>
      </c>
      <c r="E122">
        <v>1465</v>
      </c>
      <c r="F122" t="str">
        <f t="shared" si="11"/>
        <v>5</v>
      </c>
      <c r="G122">
        <v>3</v>
      </c>
      <c r="H122" t="s">
        <v>23</v>
      </c>
      <c r="I122" t="s">
        <v>11</v>
      </c>
      <c r="K122">
        <v>4.74</v>
      </c>
      <c r="L122" t="str">
        <f t="shared" si="13"/>
        <v>Acidic</v>
      </c>
      <c r="M122">
        <v>10.199999999999999</v>
      </c>
      <c r="N122">
        <v>144</v>
      </c>
      <c r="O122" t="str">
        <f t="shared" si="12"/>
        <v>Medium</v>
      </c>
      <c r="P122" t="s">
        <v>21</v>
      </c>
      <c r="Q122">
        <v>6.38</v>
      </c>
      <c r="R122">
        <v>0.47</v>
      </c>
      <c r="S122" t="s">
        <v>11</v>
      </c>
      <c r="T122" t="s">
        <v>11</v>
      </c>
      <c r="U122">
        <v>0.42</v>
      </c>
      <c r="V122">
        <v>0.1</v>
      </c>
      <c r="W122">
        <v>72.099999999999994</v>
      </c>
      <c r="X122">
        <v>9.1999999999999993</v>
      </c>
    </row>
    <row r="123" spans="1:24" x14ac:dyDescent="0.35">
      <c r="A123" t="s">
        <v>14</v>
      </c>
      <c r="B123" t="s">
        <v>13</v>
      </c>
      <c r="C123" t="s">
        <v>68</v>
      </c>
      <c r="D123" t="s">
        <v>10</v>
      </c>
      <c r="E123">
        <v>1465</v>
      </c>
      <c r="F123" t="str">
        <f t="shared" si="11"/>
        <v>5</v>
      </c>
      <c r="G123">
        <v>3</v>
      </c>
      <c r="H123" t="s">
        <v>23</v>
      </c>
      <c r="I123" t="s">
        <v>11</v>
      </c>
      <c r="K123">
        <v>4.74</v>
      </c>
      <c r="L123" t="str">
        <f t="shared" si="13"/>
        <v>Acidic</v>
      </c>
      <c r="M123">
        <v>10.199999999999999</v>
      </c>
      <c r="N123">
        <v>144</v>
      </c>
      <c r="O123" t="str">
        <f t="shared" si="12"/>
        <v>Medium</v>
      </c>
      <c r="P123" t="s">
        <v>24</v>
      </c>
      <c r="Q123">
        <v>6.46</v>
      </c>
      <c r="R123">
        <v>0.61</v>
      </c>
      <c r="S123" t="s">
        <v>11</v>
      </c>
      <c r="T123" t="s">
        <v>11</v>
      </c>
      <c r="U123">
        <v>0.99</v>
      </c>
      <c r="V123">
        <v>7.0000000000000007E-2</v>
      </c>
      <c r="W123">
        <v>70.599999999999994</v>
      </c>
      <c r="X123">
        <v>12.6</v>
      </c>
    </row>
    <row r="124" spans="1:24" x14ac:dyDescent="0.35">
      <c r="A124" t="s">
        <v>14</v>
      </c>
      <c r="B124" t="s">
        <v>13</v>
      </c>
      <c r="C124" t="s">
        <v>68</v>
      </c>
      <c r="D124" t="s">
        <v>10</v>
      </c>
      <c r="E124">
        <v>1465</v>
      </c>
      <c r="F124" t="str">
        <f t="shared" si="11"/>
        <v>5</v>
      </c>
      <c r="G124">
        <v>3</v>
      </c>
      <c r="H124" t="s">
        <v>23</v>
      </c>
      <c r="I124" t="s">
        <v>11</v>
      </c>
      <c r="K124">
        <v>4.74</v>
      </c>
      <c r="L124" t="str">
        <f t="shared" si="13"/>
        <v>Acidic</v>
      </c>
      <c r="M124">
        <v>10.199999999999999</v>
      </c>
      <c r="N124">
        <v>144</v>
      </c>
      <c r="O124" t="str">
        <f t="shared" si="12"/>
        <v>Medium</v>
      </c>
      <c r="P124" t="s">
        <v>24</v>
      </c>
      <c r="Q124">
        <v>6.16</v>
      </c>
      <c r="R124">
        <v>0.12</v>
      </c>
      <c r="S124" t="s">
        <v>11</v>
      </c>
      <c r="T124" t="s">
        <v>11</v>
      </c>
      <c r="U124">
        <v>0.54</v>
      </c>
      <c r="V124">
        <v>0.09</v>
      </c>
      <c r="W124">
        <v>82.2</v>
      </c>
      <c r="X124">
        <v>3.1</v>
      </c>
    </row>
    <row r="125" spans="1:24" x14ac:dyDescent="0.35">
      <c r="A125" t="s">
        <v>38</v>
      </c>
      <c r="B125" t="s">
        <v>13</v>
      </c>
      <c r="C125" t="s">
        <v>67</v>
      </c>
      <c r="D125" t="s">
        <v>10</v>
      </c>
      <c r="E125">
        <v>245</v>
      </c>
      <c r="F125" t="str">
        <f t="shared" si="11"/>
        <v>1</v>
      </c>
      <c r="G125">
        <v>3</v>
      </c>
      <c r="H125" t="s">
        <v>23</v>
      </c>
      <c r="I125" t="s">
        <v>39</v>
      </c>
      <c r="J125" t="str">
        <f t="shared" ref="J125:J138" si="14">IF(I125="silt clay","Fine",IF(I125="clay","Fine",IF(I125="sandy clay","Fine",IF(I125="sandy clay loam","Coarse",IF(I125="sandy loam","Coarse",IF(I125="loamy sand","Coarse",IF(I125="organic","Organic","Medium")))))))</f>
        <v>Coarse</v>
      </c>
      <c r="K125">
        <v>5.36</v>
      </c>
      <c r="L125" t="str">
        <f t="shared" si="13"/>
        <v>Acidic</v>
      </c>
      <c r="M125">
        <v>10.1</v>
      </c>
      <c r="N125">
        <v>180</v>
      </c>
      <c r="O125" t="str">
        <f t="shared" si="12"/>
        <v>Medium</v>
      </c>
      <c r="P125" t="s">
        <v>21</v>
      </c>
      <c r="Q125" t="s">
        <v>11</v>
      </c>
      <c r="R125" t="s">
        <v>11</v>
      </c>
      <c r="S125" t="s">
        <v>11</v>
      </c>
      <c r="T125" t="s">
        <v>11</v>
      </c>
      <c r="U125" t="s">
        <v>11</v>
      </c>
      <c r="V125" t="s">
        <v>11</v>
      </c>
      <c r="W125">
        <v>311.60000000000002</v>
      </c>
      <c r="X125">
        <v>25</v>
      </c>
    </row>
    <row r="126" spans="1:24" x14ac:dyDescent="0.35">
      <c r="A126" t="s">
        <v>38</v>
      </c>
      <c r="B126" t="s">
        <v>13</v>
      </c>
      <c r="C126" t="s">
        <v>67</v>
      </c>
      <c r="D126" t="s">
        <v>10</v>
      </c>
      <c r="E126">
        <v>245</v>
      </c>
      <c r="F126" t="str">
        <f t="shared" si="11"/>
        <v>1</v>
      </c>
      <c r="G126">
        <v>3</v>
      </c>
      <c r="H126" t="s">
        <v>23</v>
      </c>
      <c r="I126" t="s">
        <v>39</v>
      </c>
      <c r="J126" t="str">
        <f t="shared" si="14"/>
        <v>Coarse</v>
      </c>
      <c r="K126">
        <v>5.36</v>
      </c>
      <c r="L126" t="str">
        <f t="shared" si="13"/>
        <v>Acidic</v>
      </c>
      <c r="M126">
        <v>10.1</v>
      </c>
      <c r="N126">
        <v>180</v>
      </c>
      <c r="O126" t="str">
        <f t="shared" si="12"/>
        <v>Medium</v>
      </c>
      <c r="P126" t="s">
        <v>24</v>
      </c>
      <c r="Q126" t="s">
        <v>11</v>
      </c>
      <c r="R126" t="s">
        <v>11</v>
      </c>
      <c r="S126" t="s">
        <v>11</v>
      </c>
      <c r="T126" t="s">
        <v>11</v>
      </c>
      <c r="U126" t="s">
        <v>11</v>
      </c>
      <c r="V126" t="s">
        <v>11</v>
      </c>
      <c r="W126">
        <v>613.1</v>
      </c>
      <c r="X126">
        <v>23.1</v>
      </c>
    </row>
    <row r="127" spans="1:24" x14ac:dyDescent="0.35">
      <c r="A127" t="s">
        <v>38</v>
      </c>
      <c r="B127" t="s">
        <v>13</v>
      </c>
      <c r="C127" t="s">
        <v>67</v>
      </c>
      <c r="D127" t="s">
        <v>10</v>
      </c>
      <c r="E127">
        <v>245</v>
      </c>
      <c r="F127" t="str">
        <f t="shared" si="11"/>
        <v>1</v>
      </c>
      <c r="G127">
        <v>3</v>
      </c>
      <c r="H127" t="s">
        <v>23</v>
      </c>
      <c r="I127" t="s">
        <v>39</v>
      </c>
      <c r="J127" t="str">
        <f t="shared" si="14"/>
        <v>Coarse</v>
      </c>
      <c r="K127">
        <v>5.36</v>
      </c>
      <c r="L127" t="str">
        <f t="shared" si="13"/>
        <v>Acidic</v>
      </c>
      <c r="M127">
        <v>10.1</v>
      </c>
      <c r="N127">
        <v>180</v>
      </c>
      <c r="O127" t="str">
        <f t="shared" si="12"/>
        <v>Medium</v>
      </c>
      <c r="P127" t="s">
        <v>24</v>
      </c>
      <c r="Q127" t="s">
        <v>11</v>
      </c>
      <c r="R127" t="s">
        <v>11</v>
      </c>
      <c r="S127" t="s">
        <v>11</v>
      </c>
      <c r="T127" t="s">
        <v>11</v>
      </c>
      <c r="U127" t="s">
        <v>11</v>
      </c>
      <c r="V127" t="s">
        <v>11</v>
      </c>
      <c r="W127">
        <v>438.1</v>
      </c>
      <c r="X127">
        <v>26.5</v>
      </c>
    </row>
    <row r="128" spans="1:24" x14ac:dyDescent="0.35">
      <c r="A128" t="s">
        <v>38</v>
      </c>
      <c r="B128" t="s">
        <v>13</v>
      </c>
      <c r="C128" t="s">
        <v>67</v>
      </c>
      <c r="D128" t="s">
        <v>10</v>
      </c>
      <c r="E128">
        <v>245</v>
      </c>
      <c r="F128" t="str">
        <f t="shared" si="11"/>
        <v>1</v>
      </c>
      <c r="G128">
        <v>3</v>
      </c>
      <c r="H128" t="s">
        <v>23</v>
      </c>
      <c r="I128" t="s">
        <v>39</v>
      </c>
      <c r="J128" t="str">
        <f t="shared" si="14"/>
        <v>Coarse</v>
      </c>
      <c r="K128">
        <v>5.36</v>
      </c>
      <c r="L128" t="str">
        <f t="shared" si="13"/>
        <v>Acidic</v>
      </c>
      <c r="M128">
        <v>10.1</v>
      </c>
      <c r="N128">
        <v>180</v>
      </c>
      <c r="O128" t="str">
        <f t="shared" si="12"/>
        <v>Medium</v>
      </c>
      <c r="P128" t="s">
        <v>24</v>
      </c>
      <c r="Q128" t="s">
        <v>11</v>
      </c>
      <c r="R128" t="s">
        <v>11</v>
      </c>
      <c r="S128" t="s">
        <v>11</v>
      </c>
      <c r="T128" t="s">
        <v>11</v>
      </c>
      <c r="U128" t="s">
        <v>11</v>
      </c>
      <c r="V128" t="s">
        <v>11</v>
      </c>
      <c r="W128">
        <v>375.9</v>
      </c>
      <c r="X128">
        <v>16</v>
      </c>
    </row>
    <row r="129" spans="1:24" x14ac:dyDescent="0.35">
      <c r="A129" t="s">
        <v>38</v>
      </c>
      <c r="B129" t="s">
        <v>13</v>
      </c>
      <c r="C129" t="s">
        <v>67</v>
      </c>
      <c r="D129" t="s">
        <v>10</v>
      </c>
      <c r="E129">
        <v>245</v>
      </c>
      <c r="F129" t="str">
        <f t="shared" si="11"/>
        <v>1</v>
      </c>
      <c r="G129">
        <v>3</v>
      </c>
      <c r="H129" t="s">
        <v>23</v>
      </c>
      <c r="I129" t="s">
        <v>39</v>
      </c>
      <c r="J129" t="str">
        <f t="shared" si="14"/>
        <v>Coarse</v>
      </c>
      <c r="K129">
        <v>5.36</v>
      </c>
      <c r="L129" t="str">
        <f t="shared" si="13"/>
        <v>Acidic</v>
      </c>
      <c r="M129">
        <v>10.1</v>
      </c>
      <c r="N129">
        <v>180</v>
      </c>
      <c r="O129" t="str">
        <f t="shared" si="12"/>
        <v>Medium</v>
      </c>
      <c r="P129" t="s">
        <v>24</v>
      </c>
      <c r="Q129" t="s">
        <v>11</v>
      </c>
      <c r="R129" t="s">
        <v>11</v>
      </c>
      <c r="S129" t="s">
        <v>11</v>
      </c>
      <c r="T129" t="s">
        <v>11</v>
      </c>
      <c r="U129" t="s">
        <v>11</v>
      </c>
      <c r="V129" t="s">
        <v>11</v>
      </c>
      <c r="W129">
        <v>518.6</v>
      </c>
      <c r="X129">
        <v>24.2</v>
      </c>
    </row>
    <row r="130" spans="1:24" x14ac:dyDescent="0.35">
      <c r="A130" t="s">
        <v>38</v>
      </c>
      <c r="B130" t="s">
        <v>13</v>
      </c>
      <c r="C130" t="s">
        <v>67</v>
      </c>
      <c r="D130" t="s">
        <v>10</v>
      </c>
      <c r="E130">
        <v>245</v>
      </c>
      <c r="F130" t="str">
        <f t="shared" si="11"/>
        <v>1</v>
      </c>
      <c r="G130">
        <v>3</v>
      </c>
      <c r="H130" t="s">
        <v>23</v>
      </c>
      <c r="I130" t="s">
        <v>39</v>
      </c>
      <c r="J130" t="str">
        <f t="shared" si="14"/>
        <v>Coarse</v>
      </c>
      <c r="K130">
        <v>5.36</v>
      </c>
      <c r="L130" t="str">
        <f t="shared" si="13"/>
        <v>Acidic</v>
      </c>
      <c r="M130">
        <v>10.1</v>
      </c>
      <c r="N130">
        <v>180</v>
      </c>
      <c r="O130" t="str">
        <f t="shared" si="12"/>
        <v>Medium</v>
      </c>
      <c r="P130" t="s">
        <v>24</v>
      </c>
      <c r="Q130" t="s">
        <v>11</v>
      </c>
      <c r="R130" t="s">
        <v>11</v>
      </c>
      <c r="S130" t="s">
        <v>11</v>
      </c>
      <c r="T130" t="s">
        <v>11</v>
      </c>
      <c r="U130" t="s">
        <v>11</v>
      </c>
      <c r="V130" t="s">
        <v>11</v>
      </c>
      <c r="W130">
        <v>296.3</v>
      </c>
      <c r="X130">
        <v>9.8000000000000007</v>
      </c>
    </row>
    <row r="131" spans="1:24" x14ac:dyDescent="0.35">
      <c r="A131" t="s">
        <v>38</v>
      </c>
      <c r="B131" t="s">
        <v>13</v>
      </c>
      <c r="C131" t="s">
        <v>67</v>
      </c>
      <c r="D131" t="s">
        <v>10</v>
      </c>
      <c r="E131">
        <v>245</v>
      </c>
      <c r="F131" t="str">
        <f t="shared" ref="F131:F194" si="15">IF(E131&lt;366, "1", IF(E131&lt;731, "2", IF(E131&lt;1096, "3", IF(E131&lt;1461, "4", IF(E131&gt;1460, "5")))))</f>
        <v>1</v>
      </c>
      <c r="G131">
        <v>3</v>
      </c>
      <c r="H131" t="s">
        <v>23</v>
      </c>
      <c r="I131" t="s">
        <v>39</v>
      </c>
      <c r="J131" t="str">
        <f t="shared" si="14"/>
        <v>Coarse</v>
      </c>
      <c r="K131">
        <v>5.36</v>
      </c>
      <c r="L131" t="str">
        <f t="shared" si="13"/>
        <v>Acidic</v>
      </c>
      <c r="M131">
        <v>10.1</v>
      </c>
      <c r="N131">
        <v>180</v>
      </c>
      <c r="O131" t="str">
        <f t="shared" ref="O131:O194" si="16">IF(N131&lt;101, "Low", IF(N131&lt;221, "Medium", IF(N131&gt;220, "High")))</f>
        <v>Medium</v>
      </c>
      <c r="P131" t="s">
        <v>24</v>
      </c>
      <c r="Q131" t="s">
        <v>11</v>
      </c>
      <c r="R131" t="s">
        <v>11</v>
      </c>
      <c r="S131" t="s">
        <v>11</v>
      </c>
      <c r="T131" t="s">
        <v>11</v>
      </c>
      <c r="U131" t="s">
        <v>11</v>
      </c>
      <c r="V131" t="s">
        <v>11</v>
      </c>
      <c r="W131">
        <v>519.79999999999995</v>
      </c>
      <c r="X131">
        <v>2.8</v>
      </c>
    </row>
    <row r="132" spans="1:24" x14ac:dyDescent="0.35">
      <c r="A132" t="s">
        <v>38</v>
      </c>
      <c r="B132" t="s">
        <v>13</v>
      </c>
      <c r="C132" t="s">
        <v>67</v>
      </c>
      <c r="D132" t="s">
        <v>10</v>
      </c>
      <c r="E132">
        <v>245</v>
      </c>
      <c r="F132" t="str">
        <f t="shared" si="15"/>
        <v>1</v>
      </c>
      <c r="G132">
        <v>3</v>
      </c>
      <c r="H132" t="s">
        <v>23</v>
      </c>
      <c r="I132" t="s">
        <v>39</v>
      </c>
      <c r="J132" t="str">
        <f t="shared" si="14"/>
        <v>Coarse</v>
      </c>
      <c r="K132">
        <v>5.36</v>
      </c>
      <c r="L132" t="str">
        <f t="shared" si="13"/>
        <v>Acidic</v>
      </c>
      <c r="M132">
        <v>10.1</v>
      </c>
      <c r="N132">
        <v>180</v>
      </c>
      <c r="O132" t="str">
        <f t="shared" si="16"/>
        <v>Medium</v>
      </c>
      <c r="P132" t="s">
        <v>24</v>
      </c>
      <c r="Q132" t="s">
        <v>11</v>
      </c>
      <c r="R132" t="s">
        <v>11</v>
      </c>
      <c r="S132" t="s">
        <v>11</v>
      </c>
      <c r="T132" t="s">
        <v>11</v>
      </c>
      <c r="U132" t="s">
        <v>11</v>
      </c>
      <c r="V132" t="s">
        <v>11</v>
      </c>
      <c r="W132">
        <v>425.8</v>
      </c>
      <c r="X132">
        <v>1.2</v>
      </c>
    </row>
    <row r="133" spans="1:24" x14ac:dyDescent="0.35">
      <c r="A133" t="s">
        <v>38</v>
      </c>
      <c r="B133" t="s">
        <v>13</v>
      </c>
      <c r="C133" t="s">
        <v>67</v>
      </c>
      <c r="D133" t="s">
        <v>10</v>
      </c>
      <c r="E133">
        <v>245</v>
      </c>
      <c r="F133" t="str">
        <f t="shared" si="15"/>
        <v>1</v>
      </c>
      <c r="G133">
        <v>3</v>
      </c>
      <c r="H133" t="s">
        <v>23</v>
      </c>
      <c r="I133" t="s">
        <v>39</v>
      </c>
      <c r="J133" t="str">
        <f t="shared" si="14"/>
        <v>Coarse</v>
      </c>
      <c r="K133">
        <v>5.36</v>
      </c>
      <c r="L133" t="str">
        <f t="shared" si="13"/>
        <v>Acidic</v>
      </c>
      <c r="M133">
        <v>10.1</v>
      </c>
      <c r="N133">
        <v>180</v>
      </c>
      <c r="O133" t="str">
        <f t="shared" si="16"/>
        <v>Medium</v>
      </c>
      <c r="P133" t="s">
        <v>24</v>
      </c>
      <c r="Q133" t="s">
        <v>11</v>
      </c>
      <c r="R133" t="s">
        <v>11</v>
      </c>
      <c r="S133" t="s">
        <v>11</v>
      </c>
      <c r="T133" t="s">
        <v>11</v>
      </c>
      <c r="U133" t="s">
        <v>11</v>
      </c>
      <c r="V133" t="s">
        <v>11</v>
      </c>
      <c r="W133">
        <v>358.6</v>
      </c>
      <c r="X133">
        <v>4.2</v>
      </c>
    </row>
    <row r="134" spans="1:24" x14ac:dyDescent="0.35">
      <c r="A134" t="s">
        <v>38</v>
      </c>
      <c r="B134" t="s">
        <v>13</v>
      </c>
      <c r="C134" t="s">
        <v>67</v>
      </c>
      <c r="D134" t="s">
        <v>10</v>
      </c>
      <c r="E134">
        <v>245</v>
      </c>
      <c r="F134" t="str">
        <f t="shared" si="15"/>
        <v>1</v>
      </c>
      <c r="G134">
        <v>3</v>
      </c>
      <c r="H134" t="s">
        <v>23</v>
      </c>
      <c r="I134" t="s">
        <v>39</v>
      </c>
      <c r="J134" t="str">
        <f t="shared" si="14"/>
        <v>Coarse</v>
      </c>
      <c r="K134">
        <v>5.36</v>
      </c>
      <c r="L134" t="str">
        <f t="shared" si="13"/>
        <v>Acidic</v>
      </c>
      <c r="M134">
        <v>10.1</v>
      </c>
      <c r="N134">
        <v>180</v>
      </c>
      <c r="O134" t="str">
        <f t="shared" si="16"/>
        <v>Medium</v>
      </c>
      <c r="P134" t="s">
        <v>24</v>
      </c>
      <c r="Q134" t="s">
        <v>11</v>
      </c>
      <c r="R134" t="s">
        <v>11</v>
      </c>
      <c r="S134" t="s">
        <v>11</v>
      </c>
      <c r="T134" t="s">
        <v>11</v>
      </c>
      <c r="U134" t="s">
        <v>11</v>
      </c>
      <c r="V134" t="s">
        <v>11</v>
      </c>
      <c r="W134">
        <v>486.4</v>
      </c>
      <c r="X134">
        <v>1.9</v>
      </c>
    </row>
    <row r="135" spans="1:24" x14ac:dyDescent="0.35">
      <c r="A135" t="s">
        <v>40</v>
      </c>
      <c r="B135" t="s">
        <v>13</v>
      </c>
      <c r="C135" t="s">
        <v>69</v>
      </c>
      <c r="D135" t="s">
        <v>19</v>
      </c>
      <c r="E135">
        <v>281</v>
      </c>
      <c r="F135" t="str">
        <f t="shared" si="15"/>
        <v>1</v>
      </c>
      <c r="G135">
        <v>4</v>
      </c>
      <c r="H135" t="s">
        <v>23</v>
      </c>
      <c r="I135" t="s">
        <v>12</v>
      </c>
      <c r="J135" t="str">
        <f t="shared" si="14"/>
        <v>Coarse</v>
      </c>
      <c r="K135">
        <v>8.3000000000000007</v>
      </c>
      <c r="L135" t="str">
        <f t="shared" si="13"/>
        <v>Alkaline</v>
      </c>
      <c r="M135">
        <v>17.5</v>
      </c>
      <c r="N135">
        <v>0</v>
      </c>
      <c r="O135" t="str">
        <f t="shared" si="16"/>
        <v>Low</v>
      </c>
      <c r="P135" t="s">
        <v>21</v>
      </c>
      <c r="Q135" t="s">
        <v>11</v>
      </c>
      <c r="R135" t="s">
        <v>11</v>
      </c>
      <c r="S135" t="s">
        <v>11</v>
      </c>
      <c r="T135" t="s">
        <v>11</v>
      </c>
      <c r="U135">
        <v>1.0900000000000001</v>
      </c>
      <c r="V135">
        <v>0.16</v>
      </c>
      <c r="W135">
        <v>0.23</v>
      </c>
      <c r="X135">
        <v>7.0000000000000007E-2</v>
      </c>
    </row>
    <row r="136" spans="1:24" x14ac:dyDescent="0.35">
      <c r="A136" t="s">
        <v>40</v>
      </c>
      <c r="B136" t="s">
        <v>13</v>
      </c>
      <c r="C136" t="s">
        <v>69</v>
      </c>
      <c r="D136" t="s">
        <v>19</v>
      </c>
      <c r="E136">
        <v>281</v>
      </c>
      <c r="F136" t="str">
        <f t="shared" si="15"/>
        <v>1</v>
      </c>
      <c r="G136">
        <v>4</v>
      </c>
      <c r="H136" t="s">
        <v>23</v>
      </c>
      <c r="I136" t="s">
        <v>12</v>
      </c>
      <c r="J136" t="str">
        <f t="shared" si="14"/>
        <v>Coarse</v>
      </c>
      <c r="K136">
        <v>8.3000000000000007</v>
      </c>
      <c r="L136" t="str">
        <f t="shared" si="13"/>
        <v>Alkaline</v>
      </c>
      <c r="M136">
        <v>17.5</v>
      </c>
      <c r="N136">
        <v>225</v>
      </c>
      <c r="O136" t="str">
        <f t="shared" si="16"/>
        <v>High</v>
      </c>
      <c r="P136" t="s">
        <v>21</v>
      </c>
      <c r="Q136" t="s">
        <v>11</v>
      </c>
      <c r="R136" t="s">
        <v>11</v>
      </c>
      <c r="S136" t="s">
        <v>11</v>
      </c>
      <c r="T136" t="s">
        <v>11</v>
      </c>
      <c r="U136">
        <v>1.38</v>
      </c>
      <c r="V136">
        <v>0.22</v>
      </c>
      <c r="W136">
        <v>1.64</v>
      </c>
      <c r="X136">
        <v>0.28000000000000003</v>
      </c>
    </row>
    <row r="137" spans="1:24" x14ac:dyDescent="0.35">
      <c r="A137" t="s">
        <v>40</v>
      </c>
      <c r="B137" t="s">
        <v>13</v>
      </c>
      <c r="C137" t="s">
        <v>69</v>
      </c>
      <c r="D137" t="s">
        <v>19</v>
      </c>
      <c r="E137">
        <v>281</v>
      </c>
      <c r="F137" t="str">
        <f t="shared" si="15"/>
        <v>1</v>
      </c>
      <c r="G137">
        <v>4</v>
      </c>
      <c r="H137" t="s">
        <v>23</v>
      </c>
      <c r="I137" t="s">
        <v>12</v>
      </c>
      <c r="J137" t="str">
        <f t="shared" si="14"/>
        <v>Coarse</v>
      </c>
      <c r="K137">
        <v>8.3000000000000007</v>
      </c>
      <c r="L137" t="str">
        <f t="shared" si="13"/>
        <v>Alkaline</v>
      </c>
      <c r="M137">
        <v>17.5</v>
      </c>
      <c r="N137">
        <v>0</v>
      </c>
      <c r="O137" t="str">
        <f t="shared" si="16"/>
        <v>Low</v>
      </c>
      <c r="P137" t="s">
        <v>24</v>
      </c>
      <c r="Q137" t="s">
        <v>11</v>
      </c>
      <c r="R137" t="s">
        <v>11</v>
      </c>
      <c r="S137" t="s">
        <v>11</v>
      </c>
      <c r="T137" t="s">
        <v>11</v>
      </c>
      <c r="U137">
        <v>1.04</v>
      </c>
      <c r="V137">
        <v>0.16</v>
      </c>
      <c r="W137">
        <v>-2.35</v>
      </c>
      <c r="X137">
        <v>0.36</v>
      </c>
    </row>
    <row r="138" spans="1:24" x14ac:dyDescent="0.35">
      <c r="A138" t="s">
        <v>40</v>
      </c>
      <c r="B138" t="s">
        <v>13</v>
      </c>
      <c r="C138" t="s">
        <v>69</v>
      </c>
      <c r="D138" t="s">
        <v>19</v>
      </c>
      <c r="E138">
        <v>281</v>
      </c>
      <c r="F138" t="str">
        <f t="shared" si="15"/>
        <v>1</v>
      </c>
      <c r="G138">
        <v>4</v>
      </c>
      <c r="H138" t="s">
        <v>23</v>
      </c>
      <c r="I138" t="s">
        <v>12</v>
      </c>
      <c r="J138" t="str">
        <f t="shared" si="14"/>
        <v>Coarse</v>
      </c>
      <c r="K138">
        <v>8.3000000000000007</v>
      </c>
      <c r="L138" t="str">
        <f t="shared" si="13"/>
        <v>Alkaline</v>
      </c>
      <c r="M138">
        <v>17.5</v>
      </c>
      <c r="N138">
        <v>225</v>
      </c>
      <c r="O138" t="str">
        <f t="shared" si="16"/>
        <v>High</v>
      </c>
      <c r="P138" t="s">
        <v>24</v>
      </c>
      <c r="Q138" t="s">
        <v>11</v>
      </c>
      <c r="R138" t="s">
        <v>11</v>
      </c>
      <c r="S138" t="s">
        <v>11</v>
      </c>
      <c r="T138" t="s">
        <v>11</v>
      </c>
      <c r="U138">
        <v>1.47</v>
      </c>
      <c r="V138">
        <v>0.34</v>
      </c>
      <c r="W138">
        <v>-0.64</v>
      </c>
      <c r="X138">
        <v>0.12</v>
      </c>
    </row>
    <row r="139" spans="1:24" x14ac:dyDescent="0.35">
      <c r="A139" t="s">
        <v>41</v>
      </c>
      <c r="B139" t="s">
        <v>13</v>
      </c>
      <c r="C139" t="s">
        <v>67</v>
      </c>
      <c r="D139" t="s">
        <v>10</v>
      </c>
      <c r="E139">
        <v>119</v>
      </c>
      <c r="F139" t="str">
        <f t="shared" si="15"/>
        <v>1</v>
      </c>
      <c r="G139">
        <v>3</v>
      </c>
      <c r="H139" t="s">
        <v>23</v>
      </c>
      <c r="I139" t="s">
        <v>28</v>
      </c>
      <c r="J139" t="str">
        <f t="shared" ref="J139:J142" si="17">IF(I139="silt clay","Fine",IF(I139="clay","Fine",IF(I139="sandy clay","Fine",IF(I139="sandy clay loam","Coarse",IF(I139="sandy loam","Coarse",IF(I139="loamy sand","Coarse",IF(I139="organic","Organic","Medium")))))))</f>
        <v>Medium</v>
      </c>
      <c r="K139">
        <v>6.58</v>
      </c>
      <c r="L139" t="str">
        <f t="shared" ref="L139:L174" si="18">IF(K139&lt;6.6, "Acidic", IF(K139&lt;7.4, "Neutral", IF(K139&gt;7.3, "Alkaline")))</f>
        <v>Acidic</v>
      </c>
      <c r="M139">
        <v>17.399999999999999</v>
      </c>
      <c r="N139">
        <v>0</v>
      </c>
      <c r="O139" t="str">
        <f t="shared" si="16"/>
        <v>Low</v>
      </c>
      <c r="P139" t="s">
        <v>21</v>
      </c>
      <c r="Q139" t="s">
        <v>11</v>
      </c>
      <c r="R139" t="s">
        <v>11</v>
      </c>
      <c r="S139">
        <v>7490</v>
      </c>
      <c r="T139">
        <v>330</v>
      </c>
      <c r="U139" t="s">
        <v>11</v>
      </c>
      <c r="V139" t="s">
        <v>11</v>
      </c>
      <c r="W139">
        <v>4.28</v>
      </c>
      <c r="X139">
        <v>0.27</v>
      </c>
    </row>
    <row r="140" spans="1:24" x14ac:dyDescent="0.35">
      <c r="A140" t="s">
        <v>41</v>
      </c>
      <c r="B140" t="s">
        <v>13</v>
      </c>
      <c r="C140" t="s">
        <v>67</v>
      </c>
      <c r="D140" t="s">
        <v>10</v>
      </c>
      <c r="E140">
        <v>119</v>
      </c>
      <c r="F140" t="str">
        <f t="shared" si="15"/>
        <v>1</v>
      </c>
      <c r="G140">
        <v>3</v>
      </c>
      <c r="H140" t="s">
        <v>23</v>
      </c>
      <c r="I140" t="s">
        <v>28</v>
      </c>
      <c r="J140" t="str">
        <f t="shared" si="17"/>
        <v>Medium</v>
      </c>
      <c r="K140">
        <v>6.58</v>
      </c>
      <c r="L140" t="str">
        <f t="shared" si="18"/>
        <v>Acidic</v>
      </c>
      <c r="M140">
        <v>17.399999999999999</v>
      </c>
      <c r="N140">
        <v>126</v>
      </c>
      <c r="O140" t="str">
        <f t="shared" si="16"/>
        <v>Medium</v>
      </c>
      <c r="P140" t="s">
        <v>21</v>
      </c>
      <c r="Q140" t="s">
        <v>11</v>
      </c>
      <c r="R140" t="s">
        <v>11</v>
      </c>
      <c r="S140">
        <v>9400</v>
      </c>
      <c r="T140">
        <v>600</v>
      </c>
      <c r="U140" t="s">
        <v>11</v>
      </c>
      <c r="V140" t="s">
        <v>11</v>
      </c>
      <c r="W140">
        <v>6.76</v>
      </c>
      <c r="X140">
        <v>0.4</v>
      </c>
    </row>
    <row r="141" spans="1:24" x14ac:dyDescent="0.35">
      <c r="A141" t="s">
        <v>41</v>
      </c>
      <c r="B141" t="s">
        <v>13</v>
      </c>
      <c r="C141" t="s">
        <v>67</v>
      </c>
      <c r="D141" t="s">
        <v>10</v>
      </c>
      <c r="E141">
        <v>119</v>
      </c>
      <c r="F141" t="str">
        <f t="shared" si="15"/>
        <v>1</v>
      </c>
      <c r="G141">
        <v>3</v>
      </c>
      <c r="H141" t="s">
        <v>23</v>
      </c>
      <c r="I141" t="s">
        <v>28</v>
      </c>
      <c r="J141" t="str">
        <f t="shared" si="17"/>
        <v>Medium</v>
      </c>
      <c r="K141">
        <v>6.58</v>
      </c>
      <c r="L141" t="str">
        <f t="shared" si="18"/>
        <v>Acidic</v>
      </c>
      <c r="M141">
        <v>17.399999999999999</v>
      </c>
      <c r="N141">
        <v>0</v>
      </c>
      <c r="O141" t="str">
        <f t="shared" si="16"/>
        <v>Low</v>
      </c>
      <c r="P141" t="s">
        <v>24</v>
      </c>
      <c r="Q141" t="s">
        <v>11</v>
      </c>
      <c r="R141" t="s">
        <v>11</v>
      </c>
      <c r="S141">
        <v>6720</v>
      </c>
      <c r="T141">
        <v>910</v>
      </c>
      <c r="U141" t="s">
        <v>11</v>
      </c>
      <c r="V141" t="s">
        <v>11</v>
      </c>
      <c r="W141">
        <v>2.74</v>
      </c>
      <c r="X141">
        <v>0.56999999999999995</v>
      </c>
    </row>
    <row r="142" spans="1:24" x14ac:dyDescent="0.35">
      <c r="A142" t="s">
        <v>41</v>
      </c>
      <c r="B142" t="s">
        <v>13</v>
      </c>
      <c r="C142" t="s">
        <v>67</v>
      </c>
      <c r="D142" t="s">
        <v>10</v>
      </c>
      <c r="E142">
        <v>119</v>
      </c>
      <c r="F142" t="str">
        <f t="shared" si="15"/>
        <v>1</v>
      </c>
      <c r="G142">
        <v>3</v>
      </c>
      <c r="H142" t="s">
        <v>23</v>
      </c>
      <c r="I142" t="s">
        <v>28</v>
      </c>
      <c r="J142" t="str">
        <f t="shared" si="17"/>
        <v>Medium</v>
      </c>
      <c r="K142">
        <v>6.58</v>
      </c>
      <c r="L142" t="str">
        <f t="shared" si="18"/>
        <v>Acidic</v>
      </c>
      <c r="M142">
        <v>17.399999999999999</v>
      </c>
      <c r="N142">
        <v>126</v>
      </c>
      <c r="O142" t="str">
        <f t="shared" si="16"/>
        <v>Medium</v>
      </c>
      <c r="P142" t="s">
        <v>24</v>
      </c>
      <c r="Q142" t="s">
        <v>11</v>
      </c>
      <c r="R142" t="s">
        <v>11</v>
      </c>
      <c r="S142">
        <v>7560</v>
      </c>
      <c r="T142">
        <v>102</v>
      </c>
      <c r="U142" t="s">
        <v>11</v>
      </c>
      <c r="V142" t="s">
        <v>11</v>
      </c>
      <c r="W142">
        <v>4.54</v>
      </c>
      <c r="X142">
        <v>0.44</v>
      </c>
    </row>
    <row r="143" spans="1:24" x14ac:dyDescent="0.35">
      <c r="A143" t="s">
        <v>42</v>
      </c>
      <c r="B143" t="s">
        <v>13</v>
      </c>
      <c r="C143" t="s">
        <v>64</v>
      </c>
      <c r="D143" t="s">
        <v>10</v>
      </c>
      <c r="E143">
        <v>240</v>
      </c>
      <c r="F143" t="str">
        <f t="shared" si="15"/>
        <v>1</v>
      </c>
      <c r="G143">
        <v>3</v>
      </c>
      <c r="H143" t="s">
        <v>23</v>
      </c>
      <c r="I143" t="s">
        <v>11</v>
      </c>
      <c r="K143">
        <v>6.26</v>
      </c>
      <c r="L143" t="str">
        <f t="shared" si="18"/>
        <v>Acidic</v>
      </c>
      <c r="M143" t="s">
        <v>11</v>
      </c>
      <c r="N143">
        <v>375</v>
      </c>
      <c r="O143" t="str">
        <f t="shared" si="16"/>
        <v>High</v>
      </c>
      <c r="P143" t="s">
        <v>21</v>
      </c>
      <c r="Q143" t="s">
        <v>11</v>
      </c>
      <c r="R143" t="s">
        <v>11</v>
      </c>
      <c r="S143" t="s">
        <v>11</v>
      </c>
      <c r="T143" t="s">
        <v>11</v>
      </c>
      <c r="U143">
        <v>0.84</v>
      </c>
      <c r="V143">
        <v>0.1</v>
      </c>
      <c r="W143" t="s">
        <v>11</v>
      </c>
      <c r="X143" t="s">
        <v>11</v>
      </c>
    </row>
    <row r="144" spans="1:24" x14ac:dyDescent="0.35">
      <c r="A144" t="s">
        <v>42</v>
      </c>
      <c r="B144" t="s">
        <v>13</v>
      </c>
      <c r="C144" t="s">
        <v>64</v>
      </c>
      <c r="D144" t="s">
        <v>10</v>
      </c>
      <c r="E144">
        <v>240</v>
      </c>
      <c r="F144" t="str">
        <f t="shared" si="15"/>
        <v>1</v>
      </c>
      <c r="G144">
        <v>3</v>
      </c>
      <c r="H144" t="s">
        <v>23</v>
      </c>
      <c r="I144" t="s">
        <v>11</v>
      </c>
      <c r="K144">
        <v>6.26</v>
      </c>
      <c r="L144" t="str">
        <f t="shared" si="18"/>
        <v>Acidic</v>
      </c>
      <c r="M144" t="s">
        <v>11</v>
      </c>
      <c r="N144">
        <v>375</v>
      </c>
      <c r="O144" t="str">
        <f t="shared" si="16"/>
        <v>High</v>
      </c>
      <c r="P144" t="s">
        <v>21</v>
      </c>
      <c r="Q144" t="s">
        <v>11</v>
      </c>
      <c r="R144" t="s">
        <v>11</v>
      </c>
      <c r="S144" t="s">
        <v>11</v>
      </c>
      <c r="T144" t="s">
        <v>11</v>
      </c>
      <c r="U144">
        <v>0.82</v>
      </c>
      <c r="V144">
        <v>0.01</v>
      </c>
      <c r="W144" t="s">
        <v>11</v>
      </c>
      <c r="X144" t="s">
        <v>11</v>
      </c>
    </row>
    <row r="145" spans="1:24" x14ac:dyDescent="0.35">
      <c r="A145" t="s">
        <v>42</v>
      </c>
      <c r="B145" t="s">
        <v>13</v>
      </c>
      <c r="C145" t="s">
        <v>64</v>
      </c>
      <c r="D145" t="s">
        <v>10</v>
      </c>
      <c r="E145">
        <v>240</v>
      </c>
      <c r="F145" t="str">
        <f t="shared" si="15"/>
        <v>1</v>
      </c>
      <c r="G145">
        <v>3</v>
      </c>
      <c r="H145" t="s">
        <v>23</v>
      </c>
      <c r="I145" t="s">
        <v>11</v>
      </c>
      <c r="K145">
        <v>6.26</v>
      </c>
      <c r="L145" t="str">
        <f t="shared" si="18"/>
        <v>Acidic</v>
      </c>
      <c r="M145" t="s">
        <v>11</v>
      </c>
      <c r="N145">
        <v>375</v>
      </c>
      <c r="O145" t="str">
        <f t="shared" si="16"/>
        <v>High</v>
      </c>
      <c r="P145" t="s">
        <v>24</v>
      </c>
      <c r="Q145" t="s">
        <v>11</v>
      </c>
      <c r="R145" t="s">
        <v>11</v>
      </c>
      <c r="S145" t="s">
        <v>11</v>
      </c>
      <c r="T145" t="s">
        <v>11</v>
      </c>
      <c r="U145">
        <v>0.72</v>
      </c>
      <c r="V145">
        <v>0.1</v>
      </c>
      <c r="W145" t="s">
        <v>11</v>
      </c>
      <c r="X145" t="s">
        <v>11</v>
      </c>
    </row>
    <row r="146" spans="1:24" x14ac:dyDescent="0.35">
      <c r="A146" t="s">
        <v>42</v>
      </c>
      <c r="B146" t="s">
        <v>13</v>
      </c>
      <c r="C146" t="s">
        <v>64</v>
      </c>
      <c r="D146" t="s">
        <v>10</v>
      </c>
      <c r="E146">
        <v>240</v>
      </c>
      <c r="F146" t="str">
        <f t="shared" si="15"/>
        <v>1</v>
      </c>
      <c r="G146">
        <v>3</v>
      </c>
      <c r="H146" t="s">
        <v>23</v>
      </c>
      <c r="I146" t="s">
        <v>11</v>
      </c>
      <c r="K146">
        <v>6.26</v>
      </c>
      <c r="L146" t="str">
        <f t="shared" si="18"/>
        <v>Acidic</v>
      </c>
      <c r="M146" t="s">
        <v>11</v>
      </c>
      <c r="N146">
        <v>375</v>
      </c>
      <c r="O146" t="str">
        <f t="shared" si="16"/>
        <v>High</v>
      </c>
      <c r="P146" t="s">
        <v>21</v>
      </c>
      <c r="Q146" t="s">
        <v>11</v>
      </c>
      <c r="R146" t="s">
        <v>11</v>
      </c>
      <c r="S146" t="s">
        <v>11</v>
      </c>
      <c r="T146" t="s">
        <v>11</v>
      </c>
      <c r="U146">
        <v>0.01</v>
      </c>
      <c r="V146">
        <v>0.01</v>
      </c>
      <c r="W146" t="s">
        <v>11</v>
      </c>
      <c r="X146" t="s">
        <v>11</v>
      </c>
    </row>
    <row r="147" spans="1:24" x14ac:dyDescent="0.35">
      <c r="A147" t="s">
        <v>42</v>
      </c>
      <c r="B147" t="s">
        <v>13</v>
      </c>
      <c r="C147" t="s">
        <v>64</v>
      </c>
      <c r="D147" t="s">
        <v>10</v>
      </c>
      <c r="E147">
        <v>240</v>
      </c>
      <c r="F147" t="str">
        <f t="shared" si="15"/>
        <v>1</v>
      </c>
      <c r="G147">
        <v>3</v>
      </c>
      <c r="H147" t="s">
        <v>23</v>
      </c>
      <c r="I147" t="s">
        <v>11</v>
      </c>
      <c r="K147">
        <v>6.26</v>
      </c>
      <c r="L147" t="str">
        <f t="shared" si="18"/>
        <v>Acidic</v>
      </c>
      <c r="M147" t="s">
        <v>11</v>
      </c>
      <c r="N147">
        <v>375</v>
      </c>
      <c r="O147" t="str">
        <f t="shared" si="16"/>
        <v>High</v>
      </c>
      <c r="P147" t="s">
        <v>21</v>
      </c>
      <c r="Q147" t="s">
        <v>11</v>
      </c>
      <c r="R147" t="s">
        <v>11</v>
      </c>
      <c r="S147" t="s">
        <v>11</v>
      </c>
      <c r="T147" t="s">
        <v>11</v>
      </c>
      <c r="U147">
        <v>0.3</v>
      </c>
      <c r="V147">
        <v>0.01</v>
      </c>
      <c r="W147" t="s">
        <v>11</v>
      </c>
      <c r="X147" t="s">
        <v>11</v>
      </c>
    </row>
    <row r="148" spans="1:24" x14ac:dyDescent="0.35">
      <c r="A148" t="s">
        <v>42</v>
      </c>
      <c r="B148" t="s">
        <v>13</v>
      </c>
      <c r="C148" t="s">
        <v>64</v>
      </c>
      <c r="D148" t="s">
        <v>10</v>
      </c>
      <c r="E148">
        <v>240</v>
      </c>
      <c r="F148" t="str">
        <f t="shared" si="15"/>
        <v>1</v>
      </c>
      <c r="G148">
        <v>3</v>
      </c>
      <c r="H148" t="s">
        <v>23</v>
      </c>
      <c r="I148" t="s">
        <v>11</v>
      </c>
      <c r="K148">
        <v>6.26</v>
      </c>
      <c r="L148" t="str">
        <f t="shared" si="18"/>
        <v>Acidic</v>
      </c>
      <c r="M148" t="s">
        <v>11</v>
      </c>
      <c r="N148">
        <v>375</v>
      </c>
      <c r="O148" t="str">
        <f t="shared" si="16"/>
        <v>High</v>
      </c>
      <c r="P148" t="s">
        <v>24</v>
      </c>
      <c r="Q148" t="s">
        <v>11</v>
      </c>
      <c r="R148" t="s">
        <v>11</v>
      </c>
      <c r="S148" t="s">
        <v>11</v>
      </c>
      <c r="T148" t="s">
        <v>11</v>
      </c>
      <c r="U148">
        <v>0.3</v>
      </c>
      <c r="V148">
        <v>0.1</v>
      </c>
      <c r="W148" t="s">
        <v>11</v>
      </c>
      <c r="X148" t="s">
        <v>11</v>
      </c>
    </row>
    <row r="149" spans="1:24" x14ac:dyDescent="0.35">
      <c r="A149" t="s">
        <v>43</v>
      </c>
      <c r="B149" t="s">
        <v>13</v>
      </c>
      <c r="C149" t="s">
        <v>68</v>
      </c>
      <c r="D149" t="s">
        <v>10</v>
      </c>
      <c r="E149">
        <v>131</v>
      </c>
      <c r="F149" t="str">
        <f t="shared" si="15"/>
        <v>1</v>
      </c>
      <c r="G149">
        <v>3</v>
      </c>
      <c r="H149" t="s">
        <v>23</v>
      </c>
      <c r="I149" t="s">
        <v>12</v>
      </c>
      <c r="J149" t="str">
        <f t="shared" ref="J149:J174" si="19">IF(I149="silt clay","Fine",IF(I149="clay","Fine",IF(I149="sandy clay","Fine",IF(I149="sandy clay loam","Coarse",IF(I149="sandy loam","Coarse",IF(I149="loamy sand","Coarse",IF(I149="organic","Organic","Medium")))))))</f>
        <v>Coarse</v>
      </c>
      <c r="K149">
        <v>4.74</v>
      </c>
      <c r="L149" t="str">
        <f t="shared" si="18"/>
        <v>Acidic</v>
      </c>
      <c r="M149">
        <v>11.3</v>
      </c>
      <c r="N149">
        <v>225</v>
      </c>
      <c r="O149" t="str">
        <f t="shared" si="16"/>
        <v>High</v>
      </c>
      <c r="P149" t="s">
        <v>24</v>
      </c>
      <c r="Q149">
        <v>6</v>
      </c>
      <c r="R149">
        <v>0.74</v>
      </c>
      <c r="S149" t="s">
        <v>11</v>
      </c>
      <c r="T149" t="s">
        <v>11</v>
      </c>
      <c r="U149">
        <v>0.03</v>
      </c>
      <c r="V149">
        <v>0.02</v>
      </c>
      <c r="W149">
        <v>104.2</v>
      </c>
      <c r="X149">
        <v>58.2</v>
      </c>
    </row>
    <row r="150" spans="1:24" x14ac:dyDescent="0.35">
      <c r="A150" t="s">
        <v>43</v>
      </c>
      <c r="B150" t="s">
        <v>13</v>
      </c>
      <c r="C150" t="s">
        <v>68</v>
      </c>
      <c r="D150" t="s">
        <v>10</v>
      </c>
      <c r="E150">
        <v>131</v>
      </c>
      <c r="F150" t="str">
        <f t="shared" si="15"/>
        <v>1</v>
      </c>
      <c r="G150">
        <v>3</v>
      </c>
      <c r="H150" t="s">
        <v>23</v>
      </c>
      <c r="I150" t="s">
        <v>12</v>
      </c>
      <c r="J150" t="str">
        <f t="shared" si="19"/>
        <v>Coarse</v>
      </c>
      <c r="K150">
        <v>4.74</v>
      </c>
      <c r="L150" t="str">
        <f t="shared" si="18"/>
        <v>Acidic</v>
      </c>
      <c r="M150">
        <v>11.3</v>
      </c>
      <c r="N150">
        <v>225</v>
      </c>
      <c r="O150" t="str">
        <f t="shared" si="16"/>
        <v>High</v>
      </c>
      <c r="P150" t="s">
        <v>21</v>
      </c>
      <c r="Q150">
        <v>6.87</v>
      </c>
      <c r="R150">
        <v>0.7</v>
      </c>
      <c r="S150" t="s">
        <v>11</v>
      </c>
      <c r="T150" t="s">
        <v>11</v>
      </c>
      <c r="U150">
        <v>0.04</v>
      </c>
      <c r="V150">
        <v>0.03</v>
      </c>
      <c r="W150">
        <v>92.2</v>
      </c>
      <c r="X150">
        <v>25.8</v>
      </c>
    </row>
    <row r="151" spans="1:24" x14ac:dyDescent="0.35">
      <c r="A151" t="s">
        <v>43</v>
      </c>
      <c r="B151" t="s">
        <v>13</v>
      </c>
      <c r="C151" t="s">
        <v>68</v>
      </c>
      <c r="D151" t="s">
        <v>10</v>
      </c>
      <c r="E151">
        <v>131</v>
      </c>
      <c r="F151" t="str">
        <f t="shared" si="15"/>
        <v>1</v>
      </c>
      <c r="G151">
        <v>3</v>
      </c>
      <c r="H151" t="s">
        <v>23</v>
      </c>
      <c r="I151" t="s">
        <v>12</v>
      </c>
      <c r="J151" t="str">
        <f t="shared" si="19"/>
        <v>Coarse</v>
      </c>
      <c r="K151">
        <v>4.74</v>
      </c>
      <c r="L151" t="str">
        <f t="shared" si="18"/>
        <v>Acidic</v>
      </c>
      <c r="M151">
        <v>11.3</v>
      </c>
      <c r="N151">
        <v>225</v>
      </c>
      <c r="O151" t="str">
        <f t="shared" si="16"/>
        <v>High</v>
      </c>
      <c r="P151" t="s">
        <v>24</v>
      </c>
      <c r="Q151">
        <v>6.48</v>
      </c>
      <c r="R151">
        <v>0.34</v>
      </c>
      <c r="S151" t="s">
        <v>11</v>
      </c>
      <c r="T151" t="s">
        <v>11</v>
      </c>
      <c r="U151">
        <v>0.03</v>
      </c>
      <c r="V151">
        <v>0.01</v>
      </c>
      <c r="W151">
        <v>99.8</v>
      </c>
      <c r="X151">
        <v>86.4</v>
      </c>
    </row>
    <row r="152" spans="1:24" x14ac:dyDescent="0.35">
      <c r="A152" t="s">
        <v>43</v>
      </c>
      <c r="B152" t="s">
        <v>13</v>
      </c>
      <c r="C152" t="s">
        <v>68</v>
      </c>
      <c r="D152" t="s">
        <v>10</v>
      </c>
      <c r="E152">
        <v>131</v>
      </c>
      <c r="F152" t="str">
        <f t="shared" si="15"/>
        <v>1</v>
      </c>
      <c r="G152">
        <v>3</v>
      </c>
      <c r="H152" t="s">
        <v>23</v>
      </c>
      <c r="I152" t="s">
        <v>12</v>
      </c>
      <c r="J152" t="str">
        <f t="shared" si="19"/>
        <v>Coarse</v>
      </c>
      <c r="K152">
        <v>4.74</v>
      </c>
      <c r="L152" t="str">
        <f t="shared" si="18"/>
        <v>Acidic</v>
      </c>
      <c r="M152">
        <v>11.3</v>
      </c>
      <c r="N152">
        <v>225</v>
      </c>
      <c r="O152" t="str">
        <f t="shared" si="16"/>
        <v>High</v>
      </c>
      <c r="P152" t="s">
        <v>21</v>
      </c>
      <c r="Q152">
        <v>6.41</v>
      </c>
      <c r="R152">
        <v>0.08</v>
      </c>
      <c r="S152" t="s">
        <v>11</v>
      </c>
      <c r="T152" t="s">
        <v>11</v>
      </c>
      <c r="U152">
        <v>0.04</v>
      </c>
      <c r="V152">
        <v>0.02</v>
      </c>
      <c r="W152">
        <v>86.4</v>
      </c>
      <c r="X152">
        <v>11.3</v>
      </c>
    </row>
    <row r="153" spans="1:24" x14ac:dyDescent="0.35">
      <c r="A153" t="s">
        <v>43</v>
      </c>
      <c r="B153" t="s">
        <v>13</v>
      </c>
      <c r="C153" t="s">
        <v>68</v>
      </c>
      <c r="D153" t="s">
        <v>10</v>
      </c>
      <c r="E153">
        <v>131</v>
      </c>
      <c r="F153" t="str">
        <f t="shared" si="15"/>
        <v>1</v>
      </c>
      <c r="G153">
        <v>3</v>
      </c>
      <c r="H153" t="s">
        <v>23</v>
      </c>
      <c r="I153" t="s">
        <v>12</v>
      </c>
      <c r="J153" t="str">
        <f t="shared" si="19"/>
        <v>Coarse</v>
      </c>
      <c r="K153">
        <v>4.74</v>
      </c>
      <c r="L153" t="str">
        <f t="shared" si="18"/>
        <v>Acidic</v>
      </c>
      <c r="M153">
        <v>11.3</v>
      </c>
      <c r="N153">
        <v>225</v>
      </c>
      <c r="O153" t="str">
        <f t="shared" si="16"/>
        <v>High</v>
      </c>
      <c r="P153" t="s">
        <v>24</v>
      </c>
      <c r="Q153">
        <v>5.82</v>
      </c>
      <c r="R153">
        <v>0.34</v>
      </c>
      <c r="S153" t="s">
        <v>11</v>
      </c>
      <c r="T153" t="s">
        <v>11</v>
      </c>
      <c r="U153">
        <v>0.03</v>
      </c>
      <c r="V153">
        <v>0.02</v>
      </c>
      <c r="W153">
        <v>63.4</v>
      </c>
      <c r="X153">
        <v>7.6</v>
      </c>
    </row>
    <row r="154" spans="1:24" x14ac:dyDescent="0.35">
      <c r="A154" t="s">
        <v>43</v>
      </c>
      <c r="B154" t="s">
        <v>13</v>
      </c>
      <c r="C154" t="s">
        <v>68</v>
      </c>
      <c r="D154" t="s">
        <v>10</v>
      </c>
      <c r="E154">
        <v>131</v>
      </c>
      <c r="F154" t="str">
        <f t="shared" si="15"/>
        <v>1</v>
      </c>
      <c r="G154">
        <v>3</v>
      </c>
      <c r="H154" t="s">
        <v>23</v>
      </c>
      <c r="I154" t="s">
        <v>12</v>
      </c>
      <c r="J154" t="str">
        <f t="shared" si="19"/>
        <v>Coarse</v>
      </c>
      <c r="K154">
        <v>4.74</v>
      </c>
      <c r="L154" t="str">
        <f t="shared" si="18"/>
        <v>Acidic</v>
      </c>
      <c r="M154">
        <v>11.3</v>
      </c>
      <c r="N154">
        <v>225</v>
      </c>
      <c r="O154" t="str">
        <f t="shared" si="16"/>
        <v>High</v>
      </c>
      <c r="P154" t="s">
        <v>21</v>
      </c>
      <c r="Q154">
        <v>6.29</v>
      </c>
      <c r="R154">
        <v>0.2</v>
      </c>
      <c r="S154" t="s">
        <v>11</v>
      </c>
      <c r="T154" t="s">
        <v>11</v>
      </c>
      <c r="U154">
        <v>0.04</v>
      </c>
      <c r="V154">
        <v>0.02</v>
      </c>
      <c r="W154">
        <v>60.5</v>
      </c>
      <c r="X154">
        <v>14.8</v>
      </c>
    </row>
    <row r="155" spans="1:24" x14ac:dyDescent="0.35">
      <c r="A155" t="s">
        <v>43</v>
      </c>
      <c r="B155" t="s">
        <v>13</v>
      </c>
      <c r="C155" t="s">
        <v>68</v>
      </c>
      <c r="D155" t="s">
        <v>10</v>
      </c>
      <c r="E155">
        <v>131</v>
      </c>
      <c r="F155" t="str">
        <f t="shared" si="15"/>
        <v>1</v>
      </c>
      <c r="G155">
        <v>3</v>
      </c>
      <c r="H155" t="s">
        <v>23</v>
      </c>
      <c r="I155" t="s">
        <v>12</v>
      </c>
      <c r="J155" t="str">
        <f t="shared" si="19"/>
        <v>Coarse</v>
      </c>
      <c r="K155">
        <v>4.74</v>
      </c>
      <c r="L155" t="str">
        <f t="shared" si="18"/>
        <v>Acidic</v>
      </c>
      <c r="M155">
        <v>11.3</v>
      </c>
      <c r="N155">
        <v>225</v>
      </c>
      <c r="O155" t="str">
        <f t="shared" si="16"/>
        <v>High</v>
      </c>
      <c r="P155" t="s">
        <v>24</v>
      </c>
      <c r="Q155">
        <v>6.67</v>
      </c>
      <c r="R155">
        <v>0.47</v>
      </c>
      <c r="S155" t="s">
        <v>11</v>
      </c>
      <c r="T155" t="s">
        <v>11</v>
      </c>
      <c r="U155">
        <v>0.02</v>
      </c>
      <c r="V155">
        <v>0.01</v>
      </c>
      <c r="W155">
        <v>80.3</v>
      </c>
      <c r="X155">
        <v>7.4</v>
      </c>
    </row>
    <row r="156" spans="1:24" x14ac:dyDescent="0.35">
      <c r="A156" t="s">
        <v>43</v>
      </c>
      <c r="B156" t="s">
        <v>13</v>
      </c>
      <c r="C156" t="s">
        <v>68</v>
      </c>
      <c r="D156" t="s">
        <v>10</v>
      </c>
      <c r="E156">
        <v>131</v>
      </c>
      <c r="F156" t="str">
        <f t="shared" si="15"/>
        <v>1</v>
      </c>
      <c r="G156">
        <v>3</v>
      </c>
      <c r="H156" t="s">
        <v>23</v>
      </c>
      <c r="I156" t="s">
        <v>12</v>
      </c>
      <c r="J156" t="str">
        <f t="shared" si="19"/>
        <v>Coarse</v>
      </c>
      <c r="K156">
        <v>4.74</v>
      </c>
      <c r="L156" t="str">
        <f t="shared" si="18"/>
        <v>Acidic</v>
      </c>
      <c r="M156">
        <v>11.3</v>
      </c>
      <c r="N156">
        <v>225</v>
      </c>
      <c r="O156" t="str">
        <f t="shared" si="16"/>
        <v>High</v>
      </c>
      <c r="P156" t="s">
        <v>21</v>
      </c>
      <c r="Q156">
        <v>7.03</v>
      </c>
      <c r="R156">
        <v>0.5</v>
      </c>
      <c r="S156" t="s">
        <v>11</v>
      </c>
      <c r="T156" t="s">
        <v>11</v>
      </c>
      <c r="U156">
        <v>0.01</v>
      </c>
      <c r="V156">
        <v>0.01</v>
      </c>
      <c r="W156">
        <v>67.900000000000006</v>
      </c>
      <c r="X156">
        <v>11.7</v>
      </c>
    </row>
    <row r="157" spans="1:24" x14ac:dyDescent="0.35">
      <c r="A157" t="s">
        <v>43</v>
      </c>
      <c r="B157" t="s">
        <v>13</v>
      </c>
      <c r="C157" t="s">
        <v>68</v>
      </c>
      <c r="D157" t="s">
        <v>10</v>
      </c>
      <c r="E157">
        <v>131</v>
      </c>
      <c r="F157" t="str">
        <f t="shared" si="15"/>
        <v>1</v>
      </c>
      <c r="G157">
        <v>3</v>
      </c>
      <c r="H157" t="s">
        <v>23</v>
      </c>
      <c r="I157" t="s">
        <v>12</v>
      </c>
      <c r="J157" t="str">
        <f t="shared" si="19"/>
        <v>Coarse</v>
      </c>
      <c r="K157">
        <v>4.74</v>
      </c>
      <c r="L157" t="str">
        <f t="shared" si="18"/>
        <v>Acidic</v>
      </c>
      <c r="M157">
        <v>11.3</v>
      </c>
      <c r="N157">
        <v>225</v>
      </c>
      <c r="O157" t="str">
        <f t="shared" si="16"/>
        <v>High</v>
      </c>
      <c r="P157" t="s">
        <v>24</v>
      </c>
      <c r="Q157">
        <v>6.38</v>
      </c>
      <c r="R157">
        <v>0.3</v>
      </c>
      <c r="S157" t="s">
        <v>11</v>
      </c>
      <c r="T157" t="s">
        <v>11</v>
      </c>
      <c r="U157">
        <v>0.02</v>
      </c>
      <c r="V157">
        <v>0.02</v>
      </c>
      <c r="W157">
        <v>81.5</v>
      </c>
      <c r="X157">
        <v>16.7</v>
      </c>
    </row>
    <row r="158" spans="1:24" x14ac:dyDescent="0.35">
      <c r="A158" t="s">
        <v>43</v>
      </c>
      <c r="B158" t="s">
        <v>13</v>
      </c>
      <c r="C158" t="s">
        <v>68</v>
      </c>
      <c r="D158" t="s">
        <v>10</v>
      </c>
      <c r="E158">
        <v>131</v>
      </c>
      <c r="F158" t="str">
        <f t="shared" si="15"/>
        <v>1</v>
      </c>
      <c r="G158">
        <v>3</v>
      </c>
      <c r="H158" t="s">
        <v>23</v>
      </c>
      <c r="I158" t="s">
        <v>12</v>
      </c>
      <c r="J158" t="str">
        <f t="shared" si="19"/>
        <v>Coarse</v>
      </c>
      <c r="K158">
        <v>4.74</v>
      </c>
      <c r="L158" t="str">
        <f t="shared" si="18"/>
        <v>Acidic</v>
      </c>
      <c r="M158">
        <v>11.3</v>
      </c>
      <c r="N158">
        <v>225</v>
      </c>
      <c r="O158" t="str">
        <f t="shared" si="16"/>
        <v>High</v>
      </c>
      <c r="P158" t="s">
        <v>21</v>
      </c>
      <c r="Q158">
        <v>6.48</v>
      </c>
      <c r="R158">
        <v>0.78</v>
      </c>
      <c r="S158" t="s">
        <v>11</v>
      </c>
      <c r="T158" t="s">
        <v>11</v>
      </c>
      <c r="U158">
        <v>0.01</v>
      </c>
      <c r="V158">
        <v>0.01</v>
      </c>
      <c r="W158">
        <v>75.900000000000006</v>
      </c>
      <c r="X158">
        <v>22.1</v>
      </c>
    </row>
    <row r="159" spans="1:24" x14ac:dyDescent="0.35">
      <c r="A159" t="s">
        <v>43</v>
      </c>
      <c r="B159" t="s">
        <v>13</v>
      </c>
      <c r="C159" t="s">
        <v>68</v>
      </c>
      <c r="D159" t="s">
        <v>10</v>
      </c>
      <c r="E159">
        <v>131</v>
      </c>
      <c r="F159" t="str">
        <f t="shared" si="15"/>
        <v>1</v>
      </c>
      <c r="G159">
        <v>3</v>
      </c>
      <c r="H159" t="s">
        <v>23</v>
      </c>
      <c r="I159" t="s">
        <v>12</v>
      </c>
      <c r="J159" t="str">
        <f t="shared" si="19"/>
        <v>Coarse</v>
      </c>
      <c r="K159">
        <v>4.74</v>
      </c>
      <c r="L159" t="str">
        <f t="shared" si="18"/>
        <v>Acidic</v>
      </c>
      <c r="M159">
        <v>11.3</v>
      </c>
      <c r="N159">
        <v>225</v>
      </c>
      <c r="O159" t="str">
        <f t="shared" si="16"/>
        <v>High</v>
      </c>
      <c r="P159" t="s">
        <v>24</v>
      </c>
      <c r="Q159">
        <v>6.16</v>
      </c>
      <c r="R159">
        <v>0.36</v>
      </c>
      <c r="S159" t="s">
        <v>11</v>
      </c>
      <c r="T159" t="s">
        <v>11</v>
      </c>
      <c r="U159">
        <v>0.04</v>
      </c>
      <c r="V159">
        <v>0.03</v>
      </c>
      <c r="W159">
        <v>91.1</v>
      </c>
      <c r="X159">
        <v>53.8</v>
      </c>
    </row>
    <row r="160" spans="1:24" x14ac:dyDescent="0.35">
      <c r="A160" t="s">
        <v>43</v>
      </c>
      <c r="B160" t="s">
        <v>13</v>
      </c>
      <c r="C160" t="s">
        <v>68</v>
      </c>
      <c r="D160" t="s">
        <v>10</v>
      </c>
      <c r="E160">
        <v>131</v>
      </c>
      <c r="F160" t="str">
        <f t="shared" si="15"/>
        <v>1</v>
      </c>
      <c r="G160">
        <v>3</v>
      </c>
      <c r="H160" t="s">
        <v>23</v>
      </c>
      <c r="I160" t="s">
        <v>12</v>
      </c>
      <c r="J160" t="str">
        <f t="shared" si="19"/>
        <v>Coarse</v>
      </c>
      <c r="K160">
        <v>4.74</v>
      </c>
      <c r="L160" t="str">
        <f t="shared" si="18"/>
        <v>Acidic</v>
      </c>
      <c r="M160">
        <v>11.3</v>
      </c>
      <c r="N160">
        <v>225</v>
      </c>
      <c r="O160" t="str">
        <f t="shared" si="16"/>
        <v>High</v>
      </c>
      <c r="P160" t="s">
        <v>21</v>
      </c>
      <c r="Q160">
        <v>6.43</v>
      </c>
      <c r="R160">
        <v>0.6</v>
      </c>
      <c r="S160" t="s">
        <v>11</v>
      </c>
      <c r="T160" t="s">
        <v>11</v>
      </c>
      <c r="U160">
        <v>0.04</v>
      </c>
      <c r="V160">
        <v>0.01</v>
      </c>
      <c r="W160">
        <v>58.8</v>
      </c>
      <c r="X160">
        <v>4.5999999999999996</v>
      </c>
    </row>
    <row r="161" spans="1:24" x14ac:dyDescent="0.35">
      <c r="A161" t="s">
        <v>43</v>
      </c>
      <c r="B161" t="s">
        <v>13</v>
      </c>
      <c r="C161" t="s">
        <v>68</v>
      </c>
      <c r="D161" t="s">
        <v>10</v>
      </c>
      <c r="E161">
        <v>131</v>
      </c>
      <c r="F161" t="str">
        <f t="shared" si="15"/>
        <v>1</v>
      </c>
      <c r="G161">
        <v>3</v>
      </c>
      <c r="H161" t="s">
        <v>23</v>
      </c>
      <c r="I161" t="s">
        <v>12</v>
      </c>
      <c r="J161" t="str">
        <f t="shared" si="19"/>
        <v>Coarse</v>
      </c>
      <c r="K161">
        <v>4.74</v>
      </c>
      <c r="L161" t="str">
        <f t="shared" si="18"/>
        <v>Acidic</v>
      </c>
      <c r="M161">
        <v>11.3</v>
      </c>
      <c r="N161">
        <v>225</v>
      </c>
      <c r="O161" t="str">
        <f t="shared" si="16"/>
        <v>High</v>
      </c>
      <c r="P161" t="s">
        <v>24</v>
      </c>
      <c r="Q161">
        <v>7.87</v>
      </c>
      <c r="R161">
        <v>0.44</v>
      </c>
      <c r="S161" t="s">
        <v>11</v>
      </c>
      <c r="T161" t="s">
        <v>11</v>
      </c>
      <c r="U161">
        <v>0.01</v>
      </c>
      <c r="V161">
        <v>0.02</v>
      </c>
      <c r="W161">
        <v>105.6</v>
      </c>
      <c r="X161">
        <v>27.2</v>
      </c>
    </row>
    <row r="162" spans="1:24" x14ac:dyDescent="0.35">
      <c r="A162" t="s">
        <v>43</v>
      </c>
      <c r="B162" t="s">
        <v>13</v>
      </c>
      <c r="C162" t="s">
        <v>68</v>
      </c>
      <c r="D162" t="s">
        <v>10</v>
      </c>
      <c r="E162">
        <v>131</v>
      </c>
      <c r="F162" t="str">
        <f t="shared" si="15"/>
        <v>1</v>
      </c>
      <c r="G162">
        <v>3</v>
      </c>
      <c r="H162" t="s">
        <v>23</v>
      </c>
      <c r="I162" t="s">
        <v>12</v>
      </c>
      <c r="J162" t="str">
        <f t="shared" si="19"/>
        <v>Coarse</v>
      </c>
      <c r="K162">
        <v>4.74</v>
      </c>
      <c r="L162" t="str">
        <f t="shared" si="18"/>
        <v>Acidic</v>
      </c>
      <c r="M162">
        <v>11.3</v>
      </c>
      <c r="N162">
        <v>225</v>
      </c>
      <c r="O162" t="str">
        <f t="shared" si="16"/>
        <v>High</v>
      </c>
      <c r="P162" t="s">
        <v>21</v>
      </c>
      <c r="Q162">
        <v>7.58</v>
      </c>
      <c r="R162">
        <v>0.35</v>
      </c>
      <c r="S162" t="s">
        <v>11</v>
      </c>
      <c r="T162" t="s">
        <v>11</v>
      </c>
      <c r="U162">
        <v>0.01</v>
      </c>
      <c r="V162">
        <v>6.0000000000000001E-3</v>
      </c>
      <c r="W162">
        <v>99.8</v>
      </c>
      <c r="X162">
        <v>17.5</v>
      </c>
    </row>
    <row r="163" spans="1:24" x14ac:dyDescent="0.35">
      <c r="A163" t="s">
        <v>43</v>
      </c>
      <c r="B163" t="s">
        <v>13</v>
      </c>
      <c r="C163" t="s">
        <v>68</v>
      </c>
      <c r="D163" t="s">
        <v>10</v>
      </c>
      <c r="E163">
        <v>131</v>
      </c>
      <c r="F163" t="str">
        <f t="shared" si="15"/>
        <v>1</v>
      </c>
      <c r="G163">
        <v>3</v>
      </c>
      <c r="H163" t="s">
        <v>23</v>
      </c>
      <c r="I163" t="s">
        <v>12</v>
      </c>
      <c r="J163" t="str">
        <f t="shared" si="19"/>
        <v>Coarse</v>
      </c>
      <c r="K163">
        <v>4.74</v>
      </c>
      <c r="L163" t="str">
        <f t="shared" si="18"/>
        <v>Acidic</v>
      </c>
      <c r="M163">
        <v>11.3</v>
      </c>
      <c r="N163">
        <v>225</v>
      </c>
      <c r="O163" t="str">
        <f t="shared" si="16"/>
        <v>High</v>
      </c>
      <c r="P163" t="s">
        <v>24</v>
      </c>
      <c r="Q163">
        <v>5.05</v>
      </c>
      <c r="R163">
        <v>1.4E-2</v>
      </c>
      <c r="S163" t="s">
        <v>11</v>
      </c>
      <c r="T163" t="s">
        <v>11</v>
      </c>
      <c r="U163">
        <v>0.06</v>
      </c>
      <c r="V163">
        <v>0.02</v>
      </c>
      <c r="W163">
        <v>76.5</v>
      </c>
      <c r="X163">
        <v>13.8</v>
      </c>
    </row>
    <row r="164" spans="1:24" x14ac:dyDescent="0.35">
      <c r="A164" t="s">
        <v>43</v>
      </c>
      <c r="B164" t="s">
        <v>13</v>
      </c>
      <c r="C164" t="s">
        <v>68</v>
      </c>
      <c r="D164" t="s">
        <v>10</v>
      </c>
      <c r="E164">
        <v>131</v>
      </c>
      <c r="F164" t="str">
        <f t="shared" si="15"/>
        <v>1</v>
      </c>
      <c r="G164">
        <v>3</v>
      </c>
      <c r="H164" t="s">
        <v>23</v>
      </c>
      <c r="I164" t="s">
        <v>12</v>
      </c>
      <c r="J164" t="str">
        <f t="shared" si="19"/>
        <v>Coarse</v>
      </c>
      <c r="K164">
        <v>4.74</v>
      </c>
      <c r="L164" t="str">
        <f t="shared" si="18"/>
        <v>Acidic</v>
      </c>
      <c r="M164">
        <v>11.3</v>
      </c>
      <c r="N164">
        <v>225</v>
      </c>
      <c r="O164" t="str">
        <f t="shared" si="16"/>
        <v>High</v>
      </c>
      <c r="P164" t="s">
        <v>21</v>
      </c>
      <c r="Q164">
        <v>4.8499999999999996</v>
      </c>
      <c r="R164">
        <v>0.27</v>
      </c>
      <c r="S164" t="s">
        <v>11</v>
      </c>
      <c r="T164" t="s">
        <v>11</v>
      </c>
      <c r="U164">
        <v>0.05</v>
      </c>
      <c r="V164">
        <v>0.02</v>
      </c>
      <c r="W164">
        <v>58.6</v>
      </c>
      <c r="X164">
        <v>12.9</v>
      </c>
    </row>
    <row r="165" spans="1:24" x14ac:dyDescent="0.35">
      <c r="A165" t="s">
        <v>43</v>
      </c>
      <c r="B165" t="s">
        <v>13</v>
      </c>
      <c r="C165" t="s">
        <v>68</v>
      </c>
      <c r="D165" t="s">
        <v>10</v>
      </c>
      <c r="E165">
        <v>131</v>
      </c>
      <c r="F165" t="str">
        <f t="shared" si="15"/>
        <v>1</v>
      </c>
      <c r="G165">
        <v>3</v>
      </c>
      <c r="H165" t="s">
        <v>23</v>
      </c>
      <c r="I165" t="s">
        <v>12</v>
      </c>
      <c r="J165" t="str">
        <f t="shared" si="19"/>
        <v>Coarse</v>
      </c>
      <c r="K165">
        <v>4.74</v>
      </c>
      <c r="L165" t="str">
        <f t="shared" si="18"/>
        <v>Acidic</v>
      </c>
      <c r="M165">
        <v>11.3</v>
      </c>
      <c r="N165">
        <v>225</v>
      </c>
      <c r="O165" t="str">
        <f t="shared" si="16"/>
        <v>High</v>
      </c>
      <c r="P165" t="s">
        <v>24</v>
      </c>
      <c r="Q165">
        <v>6.83</v>
      </c>
      <c r="R165">
        <v>0.84</v>
      </c>
      <c r="S165" t="s">
        <v>11</v>
      </c>
      <c r="T165" t="s">
        <v>11</v>
      </c>
      <c r="U165">
        <v>0.04</v>
      </c>
      <c r="V165">
        <v>0.03</v>
      </c>
      <c r="W165">
        <v>134.69999999999999</v>
      </c>
      <c r="X165">
        <v>19.600000000000001</v>
      </c>
    </row>
    <row r="166" spans="1:24" x14ac:dyDescent="0.35">
      <c r="A166" t="s">
        <v>43</v>
      </c>
      <c r="B166" t="s">
        <v>13</v>
      </c>
      <c r="C166" t="s">
        <v>68</v>
      </c>
      <c r="D166" t="s">
        <v>10</v>
      </c>
      <c r="E166">
        <v>131</v>
      </c>
      <c r="F166" t="str">
        <f t="shared" si="15"/>
        <v>1</v>
      </c>
      <c r="G166">
        <v>3</v>
      </c>
      <c r="H166" t="s">
        <v>23</v>
      </c>
      <c r="I166" t="s">
        <v>12</v>
      </c>
      <c r="J166" t="str">
        <f t="shared" si="19"/>
        <v>Coarse</v>
      </c>
      <c r="K166">
        <v>4.74</v>
      </c>
      <c r="L166" t="str">
        <f t="shared" si="18"/>
        <v>Acidic</v>
      </c>
      <c r="M166">
        <v>11.3</v>
      </c>
      <c r="N166">
        <v>225</v>
      </c>
      <c r="O166" t="str">
        <f t="shared" si="16"/>
        <v>High</v>
      </c>
      <c r="P166" t="s">
        <v>21</v>
      </c>
      <c r="Q166">
        <v>7.33</v>
      </c>
      <c r="R166">
        <v>0.09</v>
      </c>
      <c r="S166" t="s">
        <v>11</v>
      </c>
      <c r="T166" t="s">
        <v>11</v>
      </c>
      <c r="U166">
        <v>0.06</v>
      </c>
      <c r="V166">
        <v>0.01</v>
      </c>
      <c r="W166">
        <v>118.8</v>
      </c>
      <c r="X166">
        <v>21.2</v>
      </c>
    </row>
    <row r="167" spans="1:24" x14ac:dyDescent="0.35">
      <c r="A167" t="s">
        <v>43</v>
      </c>
      <c r="B167" t="s">
        <v>13</v>
      </c>
      <c r="C167" t="s">
        <v>68</v>
      </c>
      <c r="D167" t="s">
        <v>10</v>
      </c>
      <c r="E167">
        <v>131</v>
      </c>
      <c r="F167" t="str">
        <f t="shared" si="15"/>
        <v>1</v>
      </c>
      <c r="G167">
        <v>3</v>
      </c>
      <c r="H167" t="s">
        <v>23</v>
      </c>
      <c r="I167" t="s">
        <v>12</v>
      </c>
      <c r="J167" t="str">
        <f t="shared" si="19"/>
        <v>Coarse</v>
      </c>
      <c r="K167">
        <v>4.74</v>
      </c>
      <c r="L167" t="str">
        <f t="shared" si="18"/>
        <v>Acidic</v>
      </c>
      <c r="M167">
        <v>11.3</v>
      </c>
      <c r="N167">
        <v>225</v>
      </c>
      <c r="O167" t="str">
        <f t="shared" si="16"/>
        <v>High</v>
      </c>
      <c r="P167" t="s">
        <v>24</v>
      </c>
      <c r="Q167">
        <v>6.53</v>
      </c>
      <c r="R167">
        <v>0.14000000000000001</v>
      </c>
      <c r="S167" t="s">
        <v>11</v>
      </c>
      <c r="T167" t="s">
        <v>11</v>
      </c>
      <c r="U167">
        <v>0.04</v>
      </c>
      <c r="V167">
        <v>0.05</v>
      </c>
      <c r="W167">
        <v>94.8</v>
      </c>
      <c r="X167">
        <v>46.9</v>
      </c>
    </row>
    <row r="168" spans="1:24" x14ac:dyDescent="0.35">
      <c r="A168" t="s">
        <v>43</v>
      </c>
      <c r="B168" t="s">
        <v>13</v>
      </c>
      <c r="C168" t="s">
        <v>68</v>
      </c>
      <c r="D168" t="s">
        <v>10</v>
      </c>
      <c r="E168">
        <v>131</v>
      </c>
      <c r="F168" t="str">
        <f t="shared" si="15"/>
        <v>1</v>
      </c>
      <c r="G168">
        <v>3</v>
      </c>
      <c r="H168" t="s">
        <v>23</v>
      </c>
      <c r="I168" t="s">
        <v>12</v>
      </c>
      <c r="J168" t="str">
        <f t="shared" si="19"/>
        <v>Coarse</v>
      </c>
      <c r="K168">
        <v>4.74</v>
      </c>
      <c r="L168" t="str">
        <f t="shared" si="18"/>
        <v>Acidic</v>
      </c>
      <c r="M168">
        <v>11.3</v>
      </c>
      <c r="N168">
        <v>225</v>
      </c>
      <c r="O168" t="str">
        <f t="shared" si="16"/>
        <v>High</v>
      </c>
      <c r="P168" t="s">
        <v>21</v>
      </c>
      <c r="Q168">
        <v>6.7</v>
      </c>
      <c r="R168">
        <v>0.21</v>
      </c>
      <c r="S168" t="s">
        <v>11</v>
      </c>
      <c r="T168" t="s">
        <v>11</v>
      </c>
      <c r="U168">
        <v>0.03</v>
      </c>
      <c r="V168">
        <v>0.01</v>
      </c>
      <c r="W168">
        <v>77.3</v>
      </c>
      <c r="X168">
        <v>4.5</v>
      </c>
    </row>
    <row r="169" spans="1:24" x14ac:dyDescent="0.35">
      <c r="A169" t="s">
        <v>43</v>
      </c>
      <c r="B169" t="s">
        <v>13</v>
      </c>
      <c r="C169" t="s">
        <v>68</v>
      </c>
      <c r="D169" t="s">
        <v>10</v>
      </c>
      <c r="E169">
        <v>131</v>
      </c>
      <c r="F169" t="str">
        <f t="shared" si="15"/>
        <v>1</v>
      </c>
      <c r="G169">
        <v>3</v>
      </c>
      <c r="H169" t="s">
        <v>23</v>
      </c>
      <c r="I169" t="s">
        <v>12</v>
      </c>
      <c r="J169" t="str">
        <f t="shared" si="19"/>
        <v>Coarse</v>
      </c>
      <c r="K169">
        <v>4.74</v>
      </c>
      <c r="L169" t="str">
        <f t="shared" si="18"/>
        <v>Acidic</v>
      </c>
      <c r="M169">
        <v>11.3</v>
      </c>
      <c r="N169">
        <v>225</v>
      </c>
      <c r="O169" t="str">
        <f t="shared" si="16"/>
        <v>High</v>
      </c>
      <c r="P169" t="s">
        <v>24</v>
      </c>
      <c r="Q169">
        <v>6.08</v>
      </c>
      <c r="R169">
        <v>0.24</v>
      </c>
      <c r="S169" t="s">
        <v>11</v>
      </c>
      <c r="T169" t="s">
        <v>11</v>
      </c>
      <c r="U169">
        <v>0.03</v>
      </c>
      <c r="V169">
        <v>0.01</v>
      </c>
      <c r="W169">
        <v>49.5</v>
      </c>
      <c r="X169">
        <v>9.6999999999999993</v>
      </c>
    </row>
    <row r="170" spans="1:24" x14ac:dyDescent="0.35">
      <c r="A170" t="s">
        <v>43</v>
      </c>
      <c r="B170" t="s">
        <v>13</v>
      </c>
      <c r="C170" t="s">
        <v>68</v>
      </c>
      <c r="D170" t="s">
        <v>10</v>
      </c>
      <c r="E170">
        <v>131</v>
      </c>
      <c r="F170" t="str">
        <f t="shared" si="15"/>
        <v>1</v>
      </c>
      <c r="G170">
        <v>3</v>
      </c>
      <c r="H170" t="s">
        <v>23</v>
      </c>
      <c r="I170" t="s">
        <v>12</v>
      </c>
      <c r="J170" t="str">
        <f t="shared" si="19"/>
        <v>Coarse</v>
      </c>
      <c r="K170">
        <v>4.74</v>
      </c>
      <c r="L170" t="str">
        <f t="shared" si="18"/>
        <v>Acidic</v>
      </c>
      <c r="M170">
        <v>11.3</v>
      </c>
      <c r="N170">
        <v>225</v>
      </c>
      <c r="O170" t="str">
        <f t="shared" si="16"/>
        <v>High</v>
      </c>
      <c r="P170" t="s">
        <v>21</v>
      </c>
      <c r="Q170">
        <v>6.3</v>
      </c>
      <c r="R170">
        <v>0.23</v>
      </c>
      <c r="S170" t="s">
        <v>11</v>
      </c>
      <c r="T170" t="s">
        <v>11</v>
      </c>
      <c r="U170">
        <v>0.01</v>
      </c>
      <c r="V170">
        <v>0.01</v>
      </c>
      <c r="W170">
        <v>39.5</v>
      </c>
      <c r="X170">
        <v>8.4</v>
      </c>
    </row>
    <row r="171" spans="1:24" x14ac:dyDescent="0.35">
      <c r="A171" t="s">
        <v>43</v>
      </c>
      <c r="B171" t="s">
        <v>13</v>
      </c>
      <c r="C171" t="s">
        <v>68</v>
      </c>
      <c r="D171" t="s">
        <v>10</v>
      </c>
      <c r="E171">
        <v>131</v>
      </c>
      <c r="F171" t="str">
        <f t="shared" si="15"/>
        <v>1</v>
      </c>
      <c r="G171">
        <v>3</v>
      </c>
      <c r="H171" t="s">
        <v>23</v>
      </c>
      <c r="I171" t="s">
        <v>12</v>
      </c>
      <c r="J171" t="str">
        <f t="shared" si="19"/>
        <v>Coarse</v>
      </c>
      <c r="K171">
        <v>4.74</v>
      </c>
      <c r="L171" t="str">
        <f t="shared" si="18"/>
        <v>Acidic</v>
      </c>
      <c r="M171">
        <v>11.3</v>
      </c>
      <c r="N171">
        <v>225</v>
      </c>
      <c r="O171" t="str">
        <f t="shared" si="16"/>
        <v>High</v>
      </c>
      <c r="P171" t="s">
        <v>24</v>
      </c>
      <c r="Q171">
        <v>6.16</v>
      </c>
      <c r="R171">
        <v>0.12</v>
      </c>
      <c r="S171" t="s">
        <v>11</v>
      </c>
      <c r="T171" t="s">
        <v>11</v>
      </c>
      <c r="U171">
        <v>0.05</v>
      </c>
      <c r="V171">
        <v>0.01</v>
      </c>
      <c r="W171">
        <v>61.6</v>
      </c>
      <c r="X171">
        <v>2.2999999999999998</v>
      </c>
    </row>
    <row r="172" spans="1:24" x14ac:dyDescent="0.35">
      <c r="A172" t="s">
        <v>43</v>
      </c>
      <c r="B172" t="s">
        <v>13</v>
      </c>
      <c r="C172" t="s">
        <v>68</v>
      </c>
      <c r="D172" t="s">
        <v>10</v>
      </c>
      <c r="E172">
        <v>131</v>
      </c>
      <c r="F172" t="str">
        <f t="shared" si="15"/>
        <v>1</v>
      </c>
      <c r="G172">
        <v>3</v>
      </c>
      <c r="H172" t="s">
        <v>23</v>
      </c>
      <c r="I172" t="s">
        <v>12</v>
      </c>
      <c r="J172" t="str">
        <f t="shared" si="19"/>
        <v>Coarse</v>
      </c>
      <c r="K172">
        <v>4.74</v>
      </c>
      <c r="L172" t="str">
        <f t="shared" si="18"/>
        <v>Acidic</v>
      </c>
      <c r="M172">
        <v>11.3</v>
      </c>
      <c r="N172">
        <v>225</v>
      </c>
      <c r="O172" t="str">
        <f t="shared" si="16"/>
        <v>High</v>
      </c>
      <c r="P172" t="s">
        <v>21</v>
      </c>
      <c r="Q172">
        <v>6.38</v>
      </c>
      <c r="R172">
        <v>0.47</v>
      </c>
      <c r="S172" t="s">
        <v>11</v>
      </c>
      <c r="T172" t="s">
        <v>11</v>
      </c>
      <c r="U172">
        <v>0.04</v>
      </c>
      <c r="V172">
        <v>0.02</v>
      </c>
      <c r="W172">
        <v>54.1</v>
      </c>
      <c r="X172">
        <v>6.9</v>
      </c>
    </row>
    <row r="173" spans="1:24" x14ac:dyDescent="0.35">
      <c r="A173" t="s">
        <v>44</v>
      </c>
      <c r="B173" t="s">
        <v>13</v>
      </c>
      <c r="C173" t="s">
        <v>72</v>
      </c>
      <c r="D173" t="s">
        <v>17</v>
      </c>
      <c r="E173">
        <v>5420</v>
      </c>
      <c r="F173" t="str">
        <f t="shared" si="15"/>
        <v>5</v>
      </c>
      <c r="G173">
        <v>4</v>
      </c>
      <c r="H173" t="s">
        <v>11</v>
      </c>
      <c r="I173" t="s">
        <v>12</v>
      </c>
      <c r="J173" t="str">
        <f t="shared" si="19"/>
        <v>Coarse</v>
      </c>
      <c r="K173">
        <v>8.3000000000000007</v>
      </c>
      <c r="L173" t="str">
        <f t="shared" si="18"/>
        <v>Alkaline</v>
      </c>
      <c r="M173">
        <v>8.9700000000000006</v>
      </c>
      <c r="N173">
        <v>105</v>
      </c>
      <c r="O173" t="str">
        <f t="shared" si="16"/>
        <v>Medium</v>
      </c>
      <c r="P173" t="s">
        <v>21</v>
      </c>
      <c r="Q173">
        <v>1.46</v>
      </c>
      <c r="R173">
        <f>Q173*0.05</f>
        <v>7.2999999999999995E-2</v>
      </c>
      <c r="S173">
        <v>871.5</v>
      </c>
      <c r="T173">
        <f>S173*0.05</f>
        <v>43.575000000000003</v>
      </c>
      <c r="U173">
        <v>477</v>
      </c>
      <c r="V173">
        <f>U173*0.05</f>
        <v>23.85</v>
      </c>
      <c r="W173" t="s">
        <v>11</v>
      </c>
      <c r="X173" t="s">
        <v>11</v>
      </c>
    </row>
    <row r="174" spans="1:24" x14ac:dyDescent="0.35">
      <c r="A174" t="s">
        <v>44</v>
      </c>
      <c r="B174" t="s">
        <v>13</v>
      </c>
      <c r="C174" t="s">
        <v>72</v>
      </c>
      <c r="D174" t="s">
        <v>17</v>
      </c>
      <c r="E174">
        <v>5420</v>
      </c>
      <c r="F174" t="str">
        <f t="shared" si="15"/>
        <v>5</v>
      </c>
      <c r="G174">
        <v>4</v>
      </c>
      <c r="H174" t="s">
        <v>11</v>
      </c>
      <c r="I174" t="s">
        <v>12</v>
      </c>
      <c r="J174" t="str">
        <f t="shared" si="19"/>
        <v>Coarse</v>
      </c>
      <c r="K174">
        <v>8.3000000000000007</v>
      </c>
      <c r="L174" t="str">
        <f t="shared" si="18"/>
        <v>Alkaline</v>
      </c>
      <c r="M174">
        <v>8.9700000000000006</v>
      </c>
      <c r="N174">
        <v>105</v>
      </c>
      <c r="O174" t="str">
        <f t="shared" si="16"/>
        <v>Medium</v>
      </c>
      <c r="P174" t="s">
        <v>24</v>
      </c>
      <c r="Q174">
        <v>1.42</v>
      </c>
      <c r="R174">
        <f>Q174*0.05</f>
        <v>7.0999999999999994E-2</v>
      </c>
      <c r="S174">
        <v>871.5</v>
      </c>
      <c r="T174">
        <f>S174*0.05</f>
        <v>43.575000000000003</v>
      </c>
      <c r="U174">
        <v>477</v>
      </c>
      <c r="V174">
        <f>U174*0.05</f>
        <v>23.85</v>
      </c>
      <c r="W174" t="s">
        <v>11</v>
      </c>
      <c r="X174" t="s">
        <v>11</v>
      </c>
    </row>
    <row r="175" spans="1:24" x14ac:dyDescent="0.35">
      <c r="A175" t="s">
        <v>45</v>
      </c>
      <c r="B175" t="s">
        <v>13</v>
      </c>
      <c r="C175" t="s">
        <v>72</v>
      </c>
      <c r="D175" t="s">
        <v>17</v>
      </c>
      <c r="E175">
        <v>365</v>
      </c>
      <c r="F175" t="str">
        <f t="shared" si="15"/>
        <v>1</v>
      </c>
      <c r="G175">
        <v>4</v>
      </c>
      <c r="H175" t="s">
        <v>25</v>
      </c>
      <c r="I175" t="s">
        <v>12</v>
      </c>
      <c r="J175" t="str">
        <f t="shared" ref="J175:J176" si="20">IF(I175="silt clay","Fine",IF(I175="clay","Fine",IF(I175="sandy clay","Fine",IF(I175="sandy clay loam","Coarse",IF(I175="sandy loam","Coarse",IF(I175="loamy sand","Coarse",IF(I175="organic","Organic","Medium")))))))</f>
        <v>Coarse</v>
      </c>
      <c r="K175">
        <v>8.3000000000000007</v>
      </c>
      <c r="L175" t="str">
        <f t="shared" ref="L175:L176" si="21">IF(K175&lt;6.6, "Acidic", IF(K175&lt;7.4, "Neutral", IF(K175&gt;7.3, "Alkaline")))</f>
        <v>Alkaline</v>
      </c>
      <c r="M175">
        <v>8.9700000000000006</v>
      </c>
      <c r="N175">
        <v>105</v>
      </c>
      <c r="O175" t="str">
        <f t="shared" si="16"/>
        <v>Medium</v>
      </c>
      <c r="P175" t="s">
        <v>21</v>
      </c>
      <c r="Q175">
        <v>1.27</v>
      </c>
      <c r="R175">
        <f>Q175*0.05</f>
        <v>6.3500000000000001E-2</v>
      </c>
      <c r="S175" t="s">
        <v>11</v>
      </c>
      <c r="T175" t="s">
        <v>11</v>
      </c>
      <c r="U175" t="s">
        <v>11</v>
      </c>
      <c r="V175" t="s">
        <v>11</v>
      </c>
      <c r="W175" t="s">
        <v>11</v>
      </c>
      <c r="X175" t="s">
        <v>11</v>
      </c>
    </row>
    <row r="176" spans="1:24" x14ac:dyDescent="0.35">
      <c r="A176" t="s">
        <v>45</v>
      </c>
      <c r="B176" t="s">
        <v>13</v>
      </c>
      <c r="C176" t="s">
        <v>72</v>
      </c>
      <c r="D176" t="s">
        <v>17</v>
      </c>
      <c r="E176">
        <v>365</v>
      </c>
      <c r="F176" t="str">
        <f t="shared" si="15"/>
        <v>1</v>
      </c>
      <c r="G176">
        <v>4</v>
      </c>
      <c r="H176" t="s">
        <v>25</v>
      </c>
      <c r="I176" t="s">
        <v>12</v>
      </c>
      <c r="J176" t="str">
        <f t="shared" si="20"/>
        <v>Coarse</v>
      </c>
      <c r="K176">
        <v>8.3000000000000007</v>
      </c>
      <c r="L176" t="str">
        <f t="shared" si="21"/>
        <v>Alkaline</v>
      </c>
      <c r="M176">
        <v>8.9700000000000006</v>
      </c>
      <c r="N176">
        <v>105</v>
      </c>
      <c r="O176" t="str">
        <f t="shared" si="16"/>
        <v>Medium</v>
      </c>
      <c r="P176" t="s">
        <v>24</v>
      </c>
      <c r="Q176">
        <v>1.34</v>
      </c>
      <c r="R176">
        <f t="shared" ref="R176:R178" si="22">Q176*0.05</f>
        <v>6.7000000000000004E-2</v>
      </c>
      <c r="S176" t="s">
        <v>11</v>
      </c>
      <c r="T176" t="s">
        <v>11</v>
      </c>
      <c r="U176" t="s">
        <v>11</v>
      </c>
      <c r="V176" t="s">
        <v>11</v>
      </c>
      <c r="W176" t="s">
        <v>11</v>
      </c>
      <c r="X176" t="s">
        <v>11</v>
      </c>
    </row>
    <row r="177" spans="1:24" x14ac:dyDescent="0.35">
      <c r="A177" t="s">
        <v>45</v>
      </c>
      <c r="B177" t="s">
        <v>13</v>
      </c>
      <c r="C177" t="s">
        <v>72</v>
      </c>
      <c r="D177" t="s">
        <v>46</v>
      </c>
      <c r="E177">
        <v>365</v>
      </c>
      <c r="F177" t="str">
        <f t="shared" si="15"/>
        <v>1</v>
      </c>
      <c r="G177">
        <v>4</v>
      </c>
      <c r="H177" t="s">
        <v>25</v>
      </c>
      <c r="I177" t="s">
        <v>12</v>
      </c>
      <c r="J177" t="str">
        <f t="shared" ref="J177:J179" si="23">IF(I177="silt clay","Fine",IF(I177="clay","Fine",IF(I177="sandy clay","Fine",IF(I177="sandy clay loam","Coarse",IF(I177="sandy loam","Coarse",IF(I177="loamy sand","Coarse",IF(I177="organic","Organic","Medium")))))))</f>
        <v>Coarse</v>
      </c>
      <c r="K177">
        <v>8.3000000000000007</v>
      </c>
      <c r="L177" t="str">
        <f t="shared" ref="L177:L179" si="24">IF(K177&lt;6.6, "Acidic", IF(K177&lt;7.4, "Neutral", IF(K177&gt;7.3, "Alkaline")))</f>
        <v>Alkaline</v>
      </c>
      <c r="M177">
        <v>8.9700000000000006</v>
      </c>
      <c r="N177">
        <v>20</v>
      </c>
      <c r="O177" t="str">
        <f t="shared" si="16"/>
        <v>Low</v>
      </c>
      <c r="P177" t="s">
        <v>21</v>
      </c>
      <c r="Q177">
        <v>1.43</v>
      </c>
      <c r="R177">
        <f t="shared" si="22"/>
        <v>7.1499999999999994E-2</v>
      </c>
      <c r="S177" t="s">
        <v>11</v>
      </c>
      <c r="T177" t="s">
        <v>11</v>
      </c>
      <c r="U177" t="s">
        <v>11</v>
      </c>
      <c r="V177" t="s">
        <v>11</v>
      </c>
      <c r="W177" t="s">
        <v>11</v>
      </c>
      <c r="X177" t="s">
        <v>11</v>
      </c>
    </row>
    <row r="178" spans="1:24" x14ac:dyDescent="0.35">
      <c r="A178" t="s">
        <v>45</v>
      </c>
      <c r="B178" t="s">
        <v>13</v>
      </c>
      <c r="C178" t="s">
        <v>72</v>
      </c>
      <c r="D178" t="s">
        <v>46</v>
      </c>
      <c r="E178">
        <v>365</v>
      </c>
      <c r="F178" t="str">
        <f t="shared" si="15"/>
        <v>1</v>
      </c>
      <c r="G178">
        <v>4</v>
      </c>
      <c r="H178" t="s">
        <v>25</v>
      </c>
      <c r="I178" t="s">
        <v>12</v>
      </c>
      <c r="J178" t="str">
        <f t="shared" si="23"/>
        <v>Coarse</v>
      </c>
      <c r="K178">
        <v>8.3000000000000007</v>
      </c>
      <c r="L178" t="str">
        <f t="shared" si="24"/>
        <v>Alkaline</v>
      </c>
      <c r="M178">
        <v>8.9700000000000006</v>
      </c>
      <c r="N178">
        <v>20</v>
      </c>
      <c r="O178" t="str">
        <f t="shared" si="16"/>
        <v>Low</v>
      </c>
      <c r="P178" t="s">
        <v>24</v>
      </c>
      <c r="Q178">
        <v>1.21</v>
      </c>
      <c r="R178">
        <f t="shared" si="22"/>
        <v>6.0499999999999998E-2</v>
      </c>
      <c r="S178" t="s">
        <v>11</v>
      </c>
      <c r="T178" t="s">
        <v>11</v>
      </c>
      <c r="U178" t="s">
        <v>11</v>
      </c>
      <c r="V178" t="s">
        <v>11</v>
      </c>
      <c r="W178" t="s">
        <v>11</v>
      </c>
      <c r="X178" t="s">
        <v>11</v>
      </c>
    </row>
    <row r="179" spans="1:24" x14ac:dyDescent="0.35">
      <c r="A179" t="s">
        <v>47</v>
      </c>
      <c r="B179" t="s">
        <v>13</v>
      </c>
      <c r="C179" t="s">
        <v>67</v>
      </c>
      <c r="D179" t="s">
        <v>10</v>
      </c>
      <c r="E179">
        <v>730</v>
      </c>
      <c r="F179" t="str">
        <f t="shared" si="15"/>
        <v>2</v>
      </c>
      <c r="G179">
        <v>4</v>
      </c>
      <c r="H179" t="s">
        <v>23</v>
      </c>
      <c r="I179" t="s">
        <v>48</v>
      </c>
      <c r="J179" t="str">
        <f t="shared" si="23"/>
        <v>Coarse</v>
      </c>
      <c r="K179">
        <v>5.9</v>
      </c>
      <c r="L179" t="str">
        <f t="shared" si="24"/>
        <v>Acidic</v>
      </c>
      <c r="M179">
        <v>5.1100000000000003</v>
      </c>
      <c r="N179">
        <v>180</v>
      </c>
      <c r="O179" t="str">
        <f t="shared" si="16"/>
        <v>Medium</v>
      </c>
      <c r="P179" t="s">
        <v>21</v>
      </c>
      <c r="Q179">
        <v>4.05</v>
      </c>
      <c r="R179">
        <v>0.1</v>
      </c>
      <c r="S179" t="s">
        <v>11</v>
      </c>
      <c r="T179" t="s">
        <v>11</v>
      </c>
      <c r="U179">
        <v>4.45</v>
      </c>
      <c r="V179">
        <v>0.16</v>
      </c>
      <c r="W179">
        <v>261.3</v>
      </c>
      <c r="X179">
        <v>21.1</v>
      </c>
    </row>
    <row r="180" spans="1:24" x14ac:dyDescent="0.35">
      <c r="A180" t="s">
        <v>47</v>
      </c>
      <c r="B180" t="s">
        <v>13</v>
      </c>
      <c r="C180" t="s">
        <v>67</v>
      </c>
      <c r="D180" t="s">
        <v>10</v>
      </c>
      <c r="E180">
        <v>730</v>
      </c>
      <c r="F180" t="str">
        <f t="shared" si="15"/>
        <v>2</v>
      </c>
      <c r="G180">
        <v>4</v>
      </c>
      <c r="H180" t="s">
        <v>23</v>
      </c>
      <c r="I180" t="s">
        <v>48</v>
      </c>
      <c r="J180" t="str">
        <f t="shared" ref="J180:J182" si="25">IF(I180="silt clay","Fine",IF(I180="clay","Fine",IF(I180="sandy clay","Fine",IF(I180="sandy clay loam","Coarse",IF(I180="sandy loam","Coarse",IF(I180="loamy sand","Coarse",IF(I180="organic","Organic","Medium")))))))</f>
        <v>Coarse</v>
      </c>
      <c r="K180">
        <v>5.9</v>
      </c>
      <c r="L180" t="str">
        <f t="shared" ref="L180:L182" si="26">IF(K180&lt;6.6, "Acidic", IF(K180&lt;7.4, "Neutral", IF(K180&gt;7.3, "Alkaline")))</f>
        <v>Acidic</v>
      </c>
      <c r="M180">
        <v>5.1100000000000003</v>
      </c>
      <c r="N180">
        <v>180</v>
      </c>
      <c r="O180" t="str">
        <f t="shared" si="16"/>
        <v>Medium</v>
      </c>
      <c r="P180" t="s">
        <v>24</v>
      </c>
      <c r="Q180">
        <v>5.05</v>
      </c>
      <c r="R180">
        <v>0.6</v>
      </c>
      <c r="S180" t="s">
        <v>11</v>
      </c>
      <c r="T180" t="s">
        <v>11</v>
      </c>
      <c r="U180">
        <v>4.72</v>
      </c>
      <c r="V180">
        <v>0.14000000000000001</v>
      </c>
      <c r="W180">
        <v>194.5</v>
      </c>
      <c r="X180">
        <v>4.6500000000000004</v>
      </c>
    </row>
    <row r="181" spans="1:24" x14ac:dyDescent="0.35">
      <c r="A181" t="s">
        <v>47</v>
      </c>
      <c r="B181" t="s">
        <v>13</v>
      </c>
      <c r="C181" t="s">
        <v>67</v>
      </c>
      <c r="D181" t="s">
        <v>10</v>
      </c>
      <c r="E181">
        <v>730</v>
      </c>
      <c r="F181" t="str">
        <f t="shared" si="15"/>
        <v>2</v>
      </c>
      <c r="G181">
        <v>4</v>
      </c>
      <c r="H181" t="s">
        <v>23</v>
      </c>
      <c r="I181" t="s">
        <v>48</v>
      </c>
      <c r="J181" t="str">
        <f t="shared" si="25"/>
        <v>Coarse</v>
      </c>
      <c r="K181">
        <v>5.9</v>
      </c>
      <c r="L181" t="str">
        <f t="shared" si="26"/>
        <v>Acidic</v>
      </c>
      <c r="M181">
        <v>5.1100000000000003</v>
      </c>
      <c r="N181">
        <v>180</v>
      </c>
      <c r="O181" t="str">
        <f t="shared" si="16"/>
        <v>Medium</v>
      </c>
      <c r="P181" t="s">
        <v>24</v>
      </c>
      <c r="Q181">
        <v>4.4000000000000004</v>
      </c>
      <c r="R181">
        <v>0.06</v>
      </c>
      <c r="S181" t="s">
        <v>11</v>
      </c>
      <c r="T181" t="s">
        <v>11</v>
      </c>
      <c r="U181">
        <v>4.83</v>
      </c>
      <c r="V181">
        <v>0.09</v>
      </c>
      <c r="W181">
        <v>214.1</v>
      </c>
      <c r="X181">
        <v>4.8499999999999996</v>
      </c>
    </row>
    <row r="182" spans="1:24" x14ac:dyDescent="0.35">
      <c r="A182" t="s">
        <v>47</v>
      </c>
      <c r="B182" t="s">
        <v>13</v>
      </c>
      <c r="C182" t="s">
        <v>67</v>
      </c>
      <c r="D182" t="s">
        <v>10</v>
      </c>
      <c r="E182">
        <v>730</v>
      </c>
      <c r="F182" t="str">
        <f t="shared" si="15"/>
        <v>2</v>
      </c>
      <c r="G182">
        <v>4</v>
      </c>
      <c r="H182" t="s">
        <v>23</v>
      </c>
      <c r="I182" t="s">
        <v>48</v>
      </c>
      <c r="J182" t="str">
        <f t="shared" si="25"/>
        <v>Coarse</v>
      </c>
      <c r="K182">
        <v>5.9</v>
      </c>
      <c r="L182" t="str">
        <f t="shared" si="26"/>
        <v>Acidic</v>
      </c>
      <c r="M182">
        <v>5.1100000000000003</v>
      </c>
      <c r="N182">
        <v>180</v>
      </c>
      <c r="O182" t="str">
        <f t="shared" si="16"/>
        <v>Medium</v>
      </c>
      <c r="P182" t="s">
        <v>21</v>
      </c>
      <c r="Q182">
        <v>4.05</v>
      </c>
      <c r="R182">
        <v>0.1</v>
      </c>
      <c r="S182" t="s">
        <v>11</v>
      </c>
      <c r="T182" t="s">
        <v>11</v>
      </c>
      <c r="U182">
        <v>4.0999999999999996</v>
      </c>
      <c r="V182">
        <v>0.03</v>
      </c>
      <c r="W182">
        <v>244.8</v>
      </c>
      <c r="X182">
        <v>28</v>
      </c>
    </row>
    <row r="183" spans="1:24" x14ac:dyDescent="0.35">
      <c r="A183" t="s">
        <v>47</v>
      </c>
      <c r="B183" t="s">
        <v>13</v>
      </c>
      <c r="C183" t="s">
        <v>67</v>
      </c>
      <c r="D183" t="s">
        <v>10</v>
      </c>
      <c r="E183">
        <v>730</v>
      </c>
      <c r="F183" t="str">
        <f t="shared" si="15"/>
        <v>2</v>
      </c>
      <c r="G183">
        <v>4</v>
      </c>
      <c r="H183" t="s">
        <v>23</v>
      </c>
      <c r="I183" t="s">
        <v>48</v>
      </c>
      <c r="J183" t="str">
        <f t="shared" ref="J183:J184" si="27">IF(I183="silt clay","Fine",IF(I183="clay","Fine",IF(I183="sandy clay","Fine",IF(I183="sandy clay loam","Coarse",IF(I183="sandy loam","Coarse",IF(I183="loamy sand","Coarse",IF(I183="organic","Organic","Medium")))))))</f>
        <v>Coarse</v>
      </c>
      <c r="K183">
        <v>5.9</v>
      </c>
      <c r="L183" t="str">
        <f t="shared" ref="L183:L190" si="28">IF(K183&lt;6.6, "Acidic", IF(K183&lt;7.4, "Neutral", IF(K183&gt;7.3, "Alkaline")))</f>
        <v>Acidic</v>
      </c>
      <c r="M183">
        <v>5.1100000000000003</v>
      </c>
      <c r="N183">
        <v>180</v>
      </c>
      <c r="O183" t="str">
        <f t="shared" si="16"/>
        <v>Medium</v>
      </c>
      <c r="P183" t="s">
        <v>24</v>
      </c>
      <c r="Q183">
        <v>5.05</v>
      </c>
      <c r="R183">
        <v>0.6</v>
      </c>
      <c r="S183" t="s">
        <v>11</v>
      </c>
      <c r="T183" t="s">
        <v>11</v>
      </c>
      <c r="U183">
        <v>4.75</v>
      </c>
      <c r="V183">
        <v>0.04</v>
      </c>
      <c r="W183">
        <v>160.6</v>
      </c>
      <c r="X183">
        <v>3.77</v>
      </c>
    </row>
    <row r="184" spans="1:24" x14ac:dyDescent="0.35">
      <c r="A184" t="s">
        <v>47</v>
      </c>
      <c r="B184" t="s">
        <v>13</v>
      </c>
      <c r="C184" t="s">
        <v>67</v>
      </c>
      <c r="D184" t="s">
        <v>10</v>
      </c>
      <c r="E184">
        <v>730</v>
      </c>
      <c r="F184" t="str">
        <f t="shared" si="15"/>
        <v>2</v>
      </c>
      <c r="G184">
        <v>4</v>
      </c>
      <c r="H184" t="s">
        <v>23</v>
      </c>
      <c r="I184" t="s">
        <v>48</v>
      </c>
      <c r="J184" t="str">
        <f t="shared" si="27"/>
        <v>Coarse</v>
      </c>
      <c r="K184">
        <v>5.9</v>
      </c>
      <c r="L184" t="str">
        <f t="shared" si="28"/>
        <v>Acidic</v>
      </c>
      <c r="M184">
        <v>5.1100000000000003</v>
      </c>
      <c r="N184">
        <v>180</v>
      </c>
      <c r="O184" t="str">
        <f t="shared" si="16"/>
        <v>Medium</v>
      </c>
      <c r="P184" t="s">
        <v>24</v>
      </c>
      <c r="Q184">
        <v>4.4000000000000004</v>
      </c>
      <c r="R184">
        <v>0.06</v>
      </c>
      <c r="S184" t="s">
        <v>11</v>
      </c>
      <c r="T184" t="s">
        <v>11</v>
      </c>
      <c r="U184">
        <v>4.72</v>
      </c>
      <c r="V184">
        <v>0.38</v>
      </c>
      <c r="W184">
        <v>198.1</v>
      </c>
      <c r="X184">
        <v>0.27</v>
      </c>
    </row>
    <row r="185" spans="1:24" x14ac:dyDescent="0.35">
      <c r="A185" t="s">
        <v>49</v>
      </c>
      <c r="B185" t="s">
        <v>13</v>
      </c>
      <c r="C185" t="s">
        <v>68</v>
      </c>
      <c r="D185" t="s">
        <v>10</v>
      </c>
      <c r="E185">
        <v>1095</v>
      </c>
      <c r="F185" t="str">
        <f t="shared" si="15"/>
        <v>3</v>
      </c>
      <c r="G185">
        <v>3</v>
      </c>
      <c r="H185" t="s">
        <v>23</v>
      </c>
      <c r="I185" t="s">
        <v>11</v>
      </c>
      <c r="J185" t="s">
        <v>11</v>
      </c>
      <c r="K185">
        <v>5.0999999999999996</v>
      </c>
      <c r="L185" t="str">
        <f t="shared" si="28"/>
        <v>Acidic</v>
      </c>
      <c r="M185">
        <v>7.78</v>
      </c>
      <c r="N185">
        <v>150</v>
      </c>
      <c r="O185" t="str">
        <f t="shared" si="16"/>
        <v>Medium</v>
      </c>
      <c r="P185" t="s">
        <v>21</v>
      </c>
      <c r="Q185">
        <v>7.99</v>
      </c>
      <c r="R185">
        <v>0.59</v>
      </c>
      <c r="S185" t="s">
        <v>11</v>
      </c>
      <c r="T185" t="s">
        <v>11</v>
      </c>
      <c r="U185">
        <v>0.98</v>
      </c>
      <c r="V185">
        <v>0.12</v>
      </c>
      <c r="W185">
        <v>127.2</v>
      </c>
      <c r="X185">
        <v>3.5</v>
      </c>
    </row>
    <row r="186" spans="1:24" x14ac:dyDescent="0.35">
      <c r="A186" t="s">
        <v>49</v>
      </c>
      <c r="B186" t="s">
        <v>13</v>
      </c>
      <c r="C186" t="s">
        <v>68</v>
      </c>
      <c r="D186" t="s">
        <v>10</v>
      </c>
      <c r="E186">
        <v>1095</v>
      </c>
      <c r="F186" t="str">
        <f t="shared" si="15"/>
        <v>3</v>
      </c>
      <c r="G186">
        <v>3</v>
      </c>
      <c r="H186" t="s">
        <v>23</v>
      </c>
      <c r="I186" t="s">
        <v>11</v>
      </c>
      <c r="J186" t="s">
        <v>11</v>
      </c>
      <c r="K186">
        <v>5.0999999999999996</v>
      </c>
      <c r="L186" t="str">
        <f t="shared" si="28"/>
        <v>Acidic</v>
      </c>
      <c r="M186">
        <v>7.78</v>
      </c>
      <c r="N186">
        <v>150</v>
      </c>
      <c r="O186" t="str">
        <f t="shared" si="16"/>
        <v>Medium</v>
      </c>
      <c r="P186" t="s">
        <v>24</v>
      </c>
      <c r="Q186">
        <v>7.23</v>
      </c>
      <c r="R186">
        <v>0.14000000000000001</v>
      </c>
      <c r="S186" t="s">
        <v>11</v>
      </c>
      <c r="T186" t="s">
        <v>11</v>
      </c>
      <c r="U186">
        <v>1.22</v>
      </c>
      <c r="V186">
        <v>0.28000000000000003</v>
      </c>
      <c r="W186">
        <v>119.9</v>
      </c>
      <c r="X186">
        <v>34.200000000000003</v>
      </c>
    </row>
    <row r="187" spans="1:24" x14ac:dyDescent="0.35">
      <c r="A187" t="s">
        <v>49</v>
      </c>
      <c r="B187" t="s">
        <v>13</v>
      </c>
      <c r="C187" t="s">
        <v>68</v>
      </c>
      <c r="D187" t="s">
        <v>10</v>
      </c>
      <c r="E187">
        <v>1095</v>
      </c>
      <c r="F187" t="str">
        <f t="shared" si="15"/>
        <v>3</v>
      </c>
      <c r="G187">
        <v>3</v>
      </c>
      <c r="H187" t="s">
        <v>23</v>
      </c>
      <c r="I187" t="s">
        <v>11</v>
      </c>
      <c r="J187" t="s">
        <v>11</v>
      </c>
      <c r="K187">
        <v>5.0999999999999996</v>
      </c>
      <c r="L187" t="str">
        <f t="shared" si="28"/>
        <v>Acidic</v>
      </c>
      <c r="M187">
        <v>7.78</v>
      </c>
      <c r="N187">
        <v>150</v>
      </c>
      <c r="O187" t="str">
        <f t="shared" si="16"/>
        <v>Medium</v>
      </c>
      <c r="P187" t="s">
        <v>21</v>
      </c>
      <c r="Q187">
        <v>7.88</v>
      </c>
      <c r="R187">
        <v>0.23</v>
      </c>
      <c r="S187" t="s">
        <v>11</v>
      </c>
      <c r="T187" t="s">
        <v>11</v>
      </c>
      <c r="U187">
        <v>0.97</v>
      </c>
      <c r="V187">
        <v>0.47</v>
      </c>
      <c r="W187">
        <v>211.7</v>
      </c>
      <c r="X187">
        <v>8.1999999999999993</v>
      </c>
    </row>
    <row r="188" spans="1:24" x14ac:dyDescent="0.35">
      <c r="A188" t="s">
        <v>49</v>
      </c>
      <c r="B188" t="s">
        <v>13</v>
      </c>
      <c r="C188" t="s">
        <v>68</v>
      </c>
      <c r="D188" t="s">
        <v>10</v>
      </c>
      <c r="E188">
        <v>1095</v>
      </c>
      <c r="F188" t="str">
        <f t="shared" si="15"/>
        <v>3</v>
      </c>
      <c r="G188">
        <v>3</v>
      </c>
      <c r="H188" t="s">
        <v>23</v>
      </c>
      <c r="I188" t="s">
        <v>11</v>
      </c>
      <c r="J188" t="s">
        <v>11</v>
      </c>
      <c r="K188">
        <v>5.0999999999999996</v>
      </c>
      <c r="L188" t="str">
        <f t="shared" si="28"/>
        <v>Acidic</v>
      </c>
      <c r="M188">
        <v>7.78</v>
      </c>
      <c r="N188">
        <v>150</v>
      </c>
      <c r="O188" t="str">
        <f t="shared" si="16"/>
        <v>Medium</v>
      </c>
      <c r="P188" t="s">
        <v>24</v>
      </c>
      <c r="Q188">
        <v>7.84</v>
      </c>
      <c r="R188">
        <v>0.17</v>
      </c>
      <c r="S188" t="s">
        <v>11</v>
      </c>
      <c r="T188" t="s">
        <v>11</v>
      </c>
      <c r="U188">
        <v>0.96</v>
      </c>
      <c r="V188">
        <v>0.42</v>
      </c>
      <c r="W188">
        <v>71.3</v>
      </c>
      <c r="X188">
        <v>10.5</v>
      </c>
    </row>
    <row r="189" spans="1:24" x14ac:dyDescent="0.35">
      <c r="A189" t="s">
        <v>49</v>
      </c>
      <c r="B189" t="s">
        <v>13</v>
      </c>
      <c r="C189" t="s">
        <v>68</v>
      </c>
      <c r="D189" t="s">
        <v>10</v>
      </c>
      <c r="E189">
        <v>1095</v>
      </c>
      <c r="F189" t="str">
        <f t="shared" si="15"/>
        <v>3</v>
      </c>
      <c r="G189">
        <v>3</v>
      </c>
      <c r="H189" t="s">
        <v>23</v>
      </c>
      <c r="I189" t="s">
        <v>11</v>
      </c>
      <c r="J189" t="s">
        <v>11</v>
      </c>
      <c r="K189">
        <v>5.0999999999999996</v>
      </c>
      <c r="L189" t="str">
        <f t="shared" si="28"/>
        <v>Acidic</v>
      </c>
      <c r="M189">
        <v>7.78</v>
      </c>
      <c r="N189">
        <v>150</v>
      </c>
      <c r="O189" t="str">
        <f t="shared" si="16"/>
        <v>Medium</v>
      </c>
      <c r="P189" t="s">
        <v>21</v>
      </c>
      <c r="Q189">
        <v>7.48</v>
      </c>
      <c r="R189">
        <v>0.24</v>
      </c>
      <c r="S189" t="s">
        <v>11</v>
      </c>
      <c r="T189" t="s">
        <v>11</v>
      </c>
      <c r="U189">
        <v>0.56999999999999995</v>
      </c>
      <c r="V189">
        <v>0.06</v>
      </c>
      <c r="W189">
        <v>217.7</v>
      </c>
      <c r="X189">
        <v>37.1</v>
      </c>
    </row>
    <row r="190" spans="1:24" x14ac:dyDescent="0.35">
      <c r="A190" t="s">
        <v>49</v>
      </c>
      <c r="B190" t="s">
        <v>13</v>
      </c>
      <c r="C190" t="s">
        <v>68</v>
      </c>
      <c r="D190" t="s">
        <v>10</v>
      </c>
      <c r="E190">
        <v>1095</v>
      </c>
      <c r="F190" t="str">
        <f t="shared" si="15"/>
        <v>3</v>
      </c>
      <c r="G190">
        <v>3</v>
      </c>
      <c r="H190" t="s">
        <v>23</v>
      </c>
      <c r="I190" t="s">
        <v>11</v>
      </c>
      <c r="J190" t="s">
        <v>11</v>
      </c>
      <c r="K190">
        <v>5.0999999999999996</v>
      </c>
      <c r="L190" t="str">
        <f t="shared" si="28"/>
        <v>Acidic</v>
      </c>
      <c r="M190">
        <v>7.78</v>
      </c>
      <c r="N190">
        <v>150</v>
      </c>
      <c r="O190" t="str">
        <f t="shared" si="16"/>
        <v>Medium</v>
      </c>
      <c r="P190" t="s">
        <v>24</v>
      </c>
      <c r="Q190">
        <v>7.07</v>
      </c>
      <c r="R190">
        <v>0.16</v>
      </c>
      <c r="S190" t="s">
        <v>11</v>
      </c>
      <c r="T190" t="s">
        <v>11</v>
      </c>
      <c r="U190">
        <v>0.5</v>
      </c>
      <c r="V190">
        <v>0.04</v>
      </c>
      <c r="W190">
        <v>159.1</v>
      </c>
      <c r="X190">
        <v>28.5</v>
      </c>
    </row>
    <row r="191" spans="1:24" x14ac:dyDescent="0.35">
      <c r="A191" t="s">
        <v>49</v>
      </c>
      <c r="B191" t="s">
        <v>13</v>
      </c>
      <c r="C191" t="s">
        <v>68</v>
      </c>
      <c r="D191" t="s">
        <v>10</v>
      </c>
      <c r="E191">
        <v>1095</v>
      </c>
      <c r="F191" t="str">
        <f t="shared" si="15"/>
        <v>3</v>
      </c>
      <c r="G191">
        <v>3</v>
      </c>
      <c r="H191" t="s">
        <v>23</v>
      </c>
      <c r="I191" t="s">
        <v>11</v>
      </c>
      <c r="J191" t="s">
        <v>11</v>
      </c>
      <c r="K191">
        <v>5.0999999999999996</v>
      </c>
      <c r="L191" t="str">
        <f t="shared" ref="L191:L232" si="29">IF(K191&lt;6.6, "Acidic", IF(K191&lt;7.4, "Neutral", IF(K191&gt;7.3, "Alkaline")))</f>
        <v>Acidic</v>
      </c>
      <c r="M191">
        <v>7.78</v>
      </c>
      <c r="N191">
        <v>180</v>
      </c>
      <c r="O191" t="str">
        <f t="shared" si="16"/>
        <v>Medium</v>
      </c>
      <c r="P191" t="s">
        <v>21</v>
      </c>
      <c r="Q191">
        <v>8.42</v>
      </c>
      <c r="R191">
        <v>0.49</v>
      </c>
      <c r="S191" t="s">
        <v>11</v>
      </c>
      <c r="T191" t="s">
        <v>11</v>
      </c>
      <c r="U191">
        <v>0.95</v>
      </c>
      <c r="V191">
        <v>0.14000000000000001</v>
      </c>
      <c r="W191">
        <v>239</v>
      </c>
      <c r="X191">
        <v>36</v>
      </c>
    </row>
    <row r="192" spans="1:24" x14ac:dyDescent="0.35">
      <c r="A192" t="s">
        <v>49</v>
      </c>
      <c r="B192" t="s">
        <v>13</v>
      </c>
      <c r="C192" t="s">
        <v>68</v>
      </c>
      <c r="D192" t="s">
        <v>10</v>
      </c>
      <c r="E192">
        <v>1095</v>
      </c>
      <c r="F192" t="str">
        <f t="shared" si="15"/>
        <v>3</v>
      </c>
      <c r="G192">
        <v>3</v>
      </c>
      <c r="H192" t="s">
        <v>23</v>
      </c>
      <c r="I192" t="s">
        <v>11</v>
      </c>
      <c r="J192" t="s">
        <v>11</v>
      </c>
      <c r="K192">
        <v>5.0999999999999996</v>
      </c>
      <c r="L192" t="str">
        <f t="shared" si="29"/>
        <v>Acidic</v>
      </c>
      <c r="M192">
        <v>7.78</v>
      </c>
      <c r="N192">
        <v>180</v>
      </c>
      <c r="O192" t="str">
        <f t="shared" si="16"/>
        <v>Medium</v>
      </c>
      <c r="P192" t="s">
        <v>24</v>
      </c>
      <c r="Q192">
        <v>8.18</v>
      </c>
      <c r="R192">
        <v>0.53</v>
      </c>
      <c r="S192" t="s">
        <v>11</v>
      </c>
      <c r="T192" t="s">
        <v>11</v>
      </c>
      <c r="U192">
        <v>0.99</v>
      </c>
      <c r="V192">
        <v>0.24</v>
      </c>
      <c r="W192">
        <v>157</v>
      </c>
      <c r="X192">
        <v>40.700000000000003</v>
      </c>
    </row>
    <row r="193" spans="1:24" x14ac:dyDescent="0.35">
      <c r="A193" t="s">
        <v>49</v>
      </c>
      <c r="B193" t="s">
        <v>13</v>
      </c>
      <c r="C193" t="s">
        <v>68</v>
      </c>
      <c r="D193" t="s">
        <v>10</v>
      </c>
      <c r="E193">
        <v>1095</v>
      </c>
      <c r="F193" t="str">
        <f t="shared" si="15"/>
        <v>3</v>
      </c>
      <c r="G193">
        <v>3</v>
      </c>
      <c r="H193" t="s">
        <v>23</v>
      </c>
      <c r="I193" t="s">
        <v>11</v>
      </c>
      <c r="J193" t="s">
        <v>11</v>
      </c>
      <c r="K193">
        <v>5.0999999999999996</v>
      </c>
      <c r="L193" t="str">
        <f t="shared" si="29"/>
        <v>Acidic</v>
      </c>
      <c r="M193">
        <v>7.78</v>
      </c>
      <c r="N193">
        <v>180</v>
      </c>
      <c r="O193" t="str">
        <f t="shared" si="16"/>
        <v>Medium</v>
      </c>
      <c r="P193" t="s">
        <v>21</v>
      </c>
      <c r="Q193">
        <v>9.42</v>
      </c>
      <c r="R193">
        <v>0.67</v>
      </c>
      <c r="S193" t="s">
        <v>11</v>
      </c>
      <c r="T193" t="s">
        <v>11</v>
      </c>
      <c r="U193">
        <v>0.81</v>
      </c>
      <c r="V193">
        <v>0.18</v>
      </c>
      <c r="W193">
        <v>306.10000000000002</v>
      </c>
      <c r="X193">
        <v>48.8</v>
      </c>
    </row>
    <row r="194" spans="1:24" x14ac:dyDescent="0.35">
      <c r="A194" t="s">
        <v>49</v>
      </c>
      <c r="B194" t="s">
        <v>13</v>
      </c>
      <c r="C194" t="s">
        <v>68</v>
      </c>
      <c r="D194" t="s">
        <v>10</v>
      </c>
      <c r="E194">
        <v>1095</v>
      </c>
      <c r="F194" t="str">
        <f t="shared" si="15"/>
        <v>3</v>
      </c>
      <c r="G194">
        <v>3</v>
      </c>
      <c r="H194" t="s">
        <v>23</v>
      </c>
      <c r="I194" t="s">
        <v>11</v>
      </c>
      <c r="J194" t="s">
        <v>11</v>
      </c>
      <c r="K194">
        <v>5.0999999999999996</v>
      </c>
      <c r="L194" t="str">
        <f t="shared" si="29"/>
        <v>Acidic</v>
      </c>
      <c r="M194">
        <v>7.78</v>
      </c>
      <c r="N194">
        <v>180</v>
      </c>
      <c r="O194" t="str">
        <f t="shared" si="16"/>
        <v>Medium</v>
      </c>
      <c r="P194" t="s">
        <v>24</v>
      </c>
      <c r="Q194">
        <v>8.7799999999999994</v>
      </c>
      <c r="R194">
        <v>0.71</v>
      </c>
      <c r="S194" t="s">
        <v>11</v>
      </c>
      <c r="T194" t="s">
        <v>11</v>
      </c>
      <c r="U194">
        <v>0.87</v>
      </c>
      <c r="V194">
        <v>0.35</v>
      </c>
      <c r="W194">
        <v>226.3</v>
      </c>
      <c r="X194">
        <v>40.700000000000003</v>
      </c>
    </row>
    <row r="195" spans="1:24" x14ac:dyDescent="0.35">
      <c r="A195" t="s">
        <v>49</v>
      </c>
      <c r="B195" t="s">
        <v>13</v>
      </c>
      <c r="C195" t="s">
        <v>68</v>
      </c>
      <c r="D195" t="s">
        <v>10</v>
      </c>
      <c r="E195">
        <v>1095</v>
      </c>
      <c r="F195" t="str">
        <f t="shared" ref="F195:F258" si="30">IF(E195&lt;366, "1", IF(E195&lt;731, "2", IF(E195&lt;1096, "3", IF(E195&lt;1461, "4", IF(E195&gt;1460, "5")))))</f>
        <v>3</v>
      </c>
      <c r="G195">
        <v>3</v>
      </c>
      <c r="H195" t="s">
        <v>23</v>
      </c>
      <c r="I195" t="s">
        <v>11</v>
      </c>
      <c r="J195" t="s">
        <v>11</v>
      </c>
      <c r="K195">
        <v>5.0999999999999996</v>
      </c>
      <c r="L195" t="str">
        <f t="shared" si="29"/>
        <v>Acidic</v>
      </c>
      <c r="M195">
        <v>7.78</v>
      </c>
      <c r="N195">
        <v>180</v>
      </c>
      <c r="O195" t="str">
        <f t="shared" ref="O195:O258" si="31">IF(N195&lt;101, "Low", IF(N195&lt;221, "Medium", IF(N195&gt;220, "High")))</f>
        <v>Medium</v>
      </c>
      <c r="P195" t="s">
        <v>21</v>
      </c>
      <c r="Q195">
        <v>9.2899999999999991</v>
      </c>
      <c r="R195">
        <v>0.38</v>
      </c>
      <c r="S195" t="s">
        <v>11</v>
      </c>
      <c r="T195" t="s">
        <v>11</v>
      </c>
      <c r="U195">
        <v>0.43</v>
      </c>
      <c r="V195">
        <v>0.03</v>
      </c>
      <c r="W195">
        <v>351.2</v>
      </c>
      <c r="X195">
        <v>26.2</v>
      </c>
    </row>
    <row r="196" spans="1:24" x14ac:dyDescent="0.35">
      <c r="A196" t="s">
        <v>49</v>
      </c>
      <c r="B196" t="s">
        <v>13</v>
      </c>
      <c r="C196" t="s">
        <v>68</v>
      </c>
      <c r="D196" t="s">
        <v>10</v>
      </c>
      <c r="E196">
        <v>1095</v>
      </c>
      <c r="F196" t="str">
        <f t="shared" si="30"/>
        <v>3</v>
      </c>
      <c r="G196">
        <v>3</v>
      </c>
      <c r="H196" t="s">
        <v>23</v>
      </c>
      <c r="I196" t="s">
        <v>11</v>
      </c>
      <c r="J196" t="s">
        <v>11</v>
      </c>
      <c r="K196">
        <v>5.0999999999999996</v>
      </c>
      <c r="L196" t="str">
        <f t="shared" si="29"/>
        <v>Acidic</v>
      </c>
      <c r="M196">
        <v>7.78</v>
      </c>
      <c r="N196">
        <v>180</v>
      </c>
      <c r="O196" t="str">
        <f t="shared" si="31"/>
        <v>Medium</v>
      </c>
      <c r="P196" t="s">
        <v>24</v>
      </c>
      <c r="Q196">
        <v>8.4499999999999993</v>
      </c>
      <c r="R196">
        <v>0.31</v>
      </c>
      <c r="S196" t="s">
        <v>11</v>
      </c>
      <c r="T196" t="s">
        <v>11</v>
      </c>
      <c r="U196">
        <v>0.32</v>
      </c>
      <c r="V196">
        <v>0.02</v>
      </c>
      <c r="W196">
        <v>247.1</v>
      </c>
      <c r="X196">
        <v>8.5</v>
      </c>
    </row>
    <row r="197" spans="1:24" x14ac:dyDescent="0.35">
      <c r="A197" t="s">
        <v>50</v>
      </c>
      <c r="B197" t="s">
        <v>13</v>
      </c>
      <c r="C197" t="s">
        <v>72</v>
      </c>
      <c r="D197" t="s">
        <v>17</v>
      </c>
      <c r="E197">
        <v>730</v>
      </c>
      <c r="F197" t="str">
        <f t="shared" si="30"/>
        <v>2</v>
      </c>
      <c r="G197">
        <v>3</v>
      </c>
      <c r="H197" t="s">
        <v>11</v>
      </c>
      <c r="I197" t="s">
        <v>48</v>
      </c>
      <c r="J197" t="str">
        <f t="shared" ref="J197:J232" si="32">IF(I197="silt clay","Fine",IF(I197="clay","Fine",IF(I197="sandy clay","Fine",IF(I197="sandy clay loam","Coarse",IF(I197="sandy loam","Coarse",IF(I197="loamy sand","Coarse",IF(I197="organic","Organic","Medium")))))))</f>
        <v>Coarse</v>
      </c>
      <c r="K197" t="s">
        <v>11</v>
      </c>
      <c r="M197">
        <v>10.1</v>
      </c>
      <c r="N197">
        <v>63</v>
      </c>
      <c r="O197" t="str">
        <f t="shared" si="31"/>
        <v>Low</v>
      </c>
      <c r="P197" t="s">
        <v>21</v>
      </c>
      <c r="Q197">
        <v>0.57999999999999996</v>
      </c>
      <c r="R197">
        <v>7.0000000000000007E-2</v>
      </c>
      <c r="S197">
        <v>0.27</v>
      </c>
      <c r="T197">
        <v>0.01</v>
      </c>
      <c r="U197">
        <v>3.09</v>
      </c>
      <c r="V197">
        <v>1.96</v>
      </c>
      <c r="W197">
        <v>-7.0000000000000007E-2</v>
      </c>
      <c r="X197">
        <v>0.04</v>
      </c>
    </row>
    <row r="198" spans="1:24" x14ac:dyDescent="0.35">
      <c r="A198" t="s">
        <v>50</v>
      </c>
      <c r="B198" t="s">
        <v>13</v>
      </c>
      <c r="C198" t="s">
        <v>72</v>
      </c>
      <c r="D198" t="s">
        <v>17</v>
      </c>
      <c r="E198">
        <v>730</v>
      </c>
      <c r="F198" t="str">
        <f t="shared" si="30"/>
        <v>2</v>
      </c>
      <c r="G198">
        <v>3</v>
      </c>
      <c r="H198" t="s">
        <v>11</v>
      </c>
      <c r="I198" t="s">
        <v>48</v>
      </c>
      <c r="J198" t="str">
        <f t="shared" si="32"/>
        <v>Coarse</v>
      </c>
      <c r="K198" t="s">
        <v>11</v>
      </c>
      <c r="M198">
        <v>10.1</v>
      </c>
      <c r="N198">
        <v>63</v>
      </c>
      <c r="O198" t="str">
        <f t="shared" si="31"/>
        <v>Low</v>
      </c>
      <c r="P198" t="s">
        <v>24</v>
      </c>
      <c r="Q198">
        <v>0.65</v>
      </c>
      <c r="R198">
        <v>0.02</v>
      </c>
      <c r="S198">
        <v>0.18</v>
      </c>
      <c r="T198">
        <v>0.03</v>
      </c>
      <c r="U198">
        <v>11.39</v>
      </c>
      <c r="V198">
        <v>6.8</v>
      </c>
      <c r="W198">
        <v>-0.16</v>
      </c>
      <c r="X198">
        <v>8.9999999999999993E-3</v>
      </c>
    </row>
    <row r="199" spans="1:24" x14ac:dyDescent="0.35">
      <c r="A199" t="s">
        <v>50</v>
      </c>
      <c r="B199" t="s">
        <v>13</v>
      </c>
      <c r="C199" t="s">
        <v>72</v>
      </c>
      <c r="D199" t="s">
        <v>17</v>
      </c>
      <c r="E199">
        <v>730</v>
      </c>
      <c r="F199" t="str">
        <f t="shared" si="30"/>
        <v>2</v>
      </c>
      <c r="G199">
        <v>3</v>
      </c>
      <c r="H199" t="s">
        <v>11</v>
      </c>
      <c r="I199" t="s">
        <v>48</v>
      </c>
      <c r="J199" t="str">
        <f t="shared" si="32"/>
        <v>Coarse</v>
      </c>
      <c r="K199" t="s">
        <v>11</v>
      </c>
      <c r="M199">
        <v>10.1</v>
      </c>
      <c r="N199">
        <v>63</v>
      </c>
      <c r="O199" t="str">
        <f t="shared" si="31"/>
        <v>Low</v>
      </c>
      <c r="P199" t="s">
        <v>21</v>
      </c>
      <c r="Q199">
        <v>0.7</v>
      </c>
      <c r="R199">
        <v>0.09</v>
      </c>
      <c r="S199">
        <v>0.02</v>
      </c>
      <c r="T199">
        <v>1E-3</v>
      </c>
      <c r="U199">
        <v>0.91</v>
      </c>
      <c r="V199">
        <v>0.01</v>
      </c>
      <c r="W199">
        <v>-8.1000000000000003E-2</v>
      </c>
      <c r="X199">
        <v>0.06</v>
      </c>
    </row>
    <row r="200" spans="1:24" x14ac:dyDescent="0.35">
      <c r="A200" t="s">
        <v>50</v>
      </c>
      <c r="B200" t="s">
        <v>13</v>
      </c>
      <c r="C200" t="s">
        <v>72</v>
      </c>
      <c r="D200" t="s">
        <v>17</v>
      </c>
      <c r="E200">
        <v>730</v>
      </c>
      <c r="F200" t="str">
        <f t="shared" si="30"/>
        <v>2</v>
      </c>
      <c r="G200">
        <v>3</v>
      </c>
      <c r="H200" t="s">
        <v>11</v>
      </c>
      <c r="I200" t="s">
        <v>48</v>
      </c>
      <c r="J200" t="str">
        <f t="shared" si="32"/>
        <v>Coarse</v>
      </c>
      <c r="K200" t="s">
        <v>11</v>
      </c>
      <c r="M200">
        <v>10.1</v>
      </c>
      <c r="N200">
        <v>63</v>
      </c>
      <c r="O200" t="str">
        <f t="shared" si="31"/>
        <v>Low</v>
      </c>
      <c r="P200" t="s">
        <v>24</v>
      </c>
      <c r="Q200">
        <v>0.74</v>
      </c>
      <c r="R200">
        <v>0.1</v>
      </c>
      <c r="S200">
        <v>0.02</v>
      </c>
      <c r="T200">
        <v>1E-3</v>
      </c>
      <c r="U200">
        <v>2.1</v>
      </c>
      <c r="V200">
        <v>0.1</v>
      </c>
      <c r="W200">
        <v>-7.0000000000000007E-2</v>
      </c>
      <c r="X200">
        <v>0.01</v>
      </c>
    </row>
    <row r="201" spans="1:24" x14ac:dyDescent="0.35">
      <c r="A201" t="s">
        <v>51</v>
      </c>
      <c r="B201" t="s">
        <v>13</v>
      </c>
      <c r="C201" t="s">
        <v>73</v>
      </c>
      <c r="D201" t="s">
        <v>15</v>
      </c>
      <c r="E201">
        <v>730</v>
      </c>
      <c r="F201" t="str">
        <f t="shared" si="30"/>
        <v>2</v>
      </c>
      <c r="G201">
        <v>4</v>
      </c>
      <c r="H201" t="s">
        <v>25</v>
      </c>
      <c r="I201" t="s">
        <v>52</v>
      </c>
      <c r="J201" t="str">
        <f t="shared" si="32"/>
        <v>Medium</v>
      </c>
      <c r="K201">
        <v>6.48</v>
      </c>
      <c r="L201" t="str">
        <f t="shared" si="29"/>
        <v>Acidic</v>
      </c>
      <c r="M201" t="s">
        <v>11</v>
      </c>
      <c r="N201">
        <v>150</v>
      </c>
      <c r="O201" t="str">
        <f t="shared" si="31"/>
        <v>Medium</v>
      </c>
      <c r="P201" t="s">
        <v>24</v>
      </c>
      <c r="Q201">
        <v>8.64</v>
      </c>
      <c r="R201">
        <v>0.6</v>
      </c>
      <c r="S201">
        <v>5150</v>
      </c>
      <c r="T201">
        <v>550</v>
      </c>
      <c r="U201" t="s">
        <v>11</v>
      </c>
      <c r="V201" t="s">
        <v>11</v>
      </c>
      <c r="W201" t="s">
        <v>11</v>
      </c>
      <c r="X201" t="s">
        <v>11</v>
      </c>
    </row>
    <row r="202" spans="1:24" x14ac:dyDescent="0.35">
      <c r="A202" t="s">
        <v>51</v>
      </c>
      <c r="B202" t="s">
        <v>13</v>
      </c>
      <c r="C202" t="s">
        <v>73</v>
      </c>
      <c r="D202" t="s">
        <v>15</v>
      </c>
      <c r="E202">
        <v>730</v>
      </c>
      <c r="F202" t="str">
        <f t="shared" si="30"/>
        <v>2</v>
      </c>
      <c r="G202">
        <v>4</v>
      </c>
      <c r="H202" t="s">
        <v>25</v>
      </c>
      <c r="I202" t="s">
        <v>52</v>
      </c>
      <c r="J202" t="str">
        <f t="shared" si="32"/>
        <v>Medium</v>
      </c>
      <c r="K202">
        <v>6.48</v>
      </c>
      <c r="L202" t="str">
        <f t="shared" si="29"/>
        <v>Acidic</v>
      </c>
      <c r="M202" t="s">
        <v>11</v>
      </c>
      <c r="N202">
        <v>150</v>
      </c>
      <c r="O202" t="str">
        <f t="shared" si="31"/>
        <v>Medium</v>
      </c>
      <c r="P202" t="s">
        <v>21</v>
      </c>
      <c r="Q202">
        <v>10.56</v>
      </c>
      <c r="R202">
        <v>0.17</v>
      </c>
      <c r="S202">
        <v>5300</v>
      </c>
      <c r="T202">
        <v>168</v>
      </c>
      <c r="U202" t="s">
        <v>11</v>
      </c>
      <c r="V202" t="s">
        <v>11</v>
      </c>
      <c r="W202" t="s">
        <v>11</v>
      </c>
      <c r="X202" t="s">
        <v>11</v>
      </c>
    </row>
    <row r="203" spans="1:24" x14ac:dyDescent="0.35">
      <c r="A203" t="s">
        <v>51</v>
      </c>
      <c r="B203" t="s">
        <v>13</v>
      </c>
      <c r="C203" t="s">
        <v>73</v>
      </c>
      <c r="D203" t="s">
        <v>15</v>
      </c>
      <c r="E203">
        <v>730</v>
      </c>
      <c r="F203" t="str">
        <f t="shared" si="30"/>
        <v>2</v>
      </c>
      <c r="G203">
        <v>4</v>
      </c>
      <c r="H203" t="s">
        <v>25</v>
      </c>
      <c r="I203" t="s">
        <v>52</v>
      </c>
      <c r="J203" t="str">
        <f t="shared" si="32"/>
        <v>Medium</v>
      </c>
      <c r="K203">
        <v>6.48</v>
      </c>
      <c r="L203" t="str">
        <f t="shared" si="29"/>
        <v>Acidic</v>
      </c>
      <c r="M203" t="s">
        <v>11</v>
      </c>
      <c r="N203">
        <v>150</v>
      </c>
      <c r="O203" t="str">
        <f t="shared" si="31"/>
        <v>Medium</v>
      </c>
      <c r="P203" t="s">
        <v>24</v>
      </c>
      <c r="Q203">
        <v>6.68</v>
      </c>
      <c r="R203">
        <v>0.64</v>
      </c>
      <c r="S203">
        <v>4260</v>
      </c>
      <c r="T203">
        <v>140</v>
      </c>
      <c r="U203" t="s">
        <v>11</v>
      </c>
      <c r="V203" t="s">
        <v>11</v>
      </c>
      <c r="W203" t="s">
        <v>11</v>
      </c>
      <c r="X203" t="s">
        <v>11</v>
      </c>
    </row>
    <row r="204" spans="1:24" x14ac:dyDescent="0.35">
      <c r="A204" t="s">
        <v>51</v>
      </c>
      <c r="B204" t="s">
        <v>13</v>
      </c>
      <c r="C204" t="s">
        <v>73</v>
      </c>
      <c r="D204" t="s">
        <v>15</v>
      </c>
      <c r="E204">
        <v>730</v>
      </c>
      <c r="F204" t="str">
        <f t="shared" si="30"/>
        <v>2</v>
      </c>
      <c r="G204">
        <v>4</v>
      </c>
      <c r="H204" t="s">
        <v>25</v>
      </c>
      <c r="I204" t="s">
        <v>52</v>
      </c>
      <c r="J204" t="str">
        <f t="shared" si="32"/>
        <v>Medium</v>
      </c>
      <c r="K204">
        <v>6.48</v>
      </c>
      <c r="L204" t="str">
        <f t="shared" si="29"/>
        <v>Acidic</v>
      </c>
      <c r="M204" t="s">
        <v>11</v>
      </c>
      <c r="N204">
        <v>150</v>
      </c>
      <c r="O204" t="str">
        <f t="shared" si="31"/>
        <v>Medium</v>
      </c>
      <c r="P204" t="s">
        <v>21</v>
      </c>
      <c r="Q204">
        <v>3.51</v>
      </c>
      <c r="R204">
        <v>1.1000000000000001</v>
      </c>
      <c r="S204">
        <v>4550</v>
      </c>
      <c r="T204">
        <v>510</v>
      </c>
      <c r="U204" t="s">
        <v>11</v>
      </c>
      <c r="V204" t="s">
        <v>11</v>
      </c>
      <c r="W204" t="s">
        <v>11</v>
      </c>
      <c r="X204" t="s">
        <v>11</v>
      </c>
    </row>
    <row r="205" spans="1:24" x14ac:dyDescent="0.35">
      <c r="A205" t="s">
        <v>53</v>
      </c>
      <c r="B205" t="s">
        <v>13</v>
      </c>
      <c r="C205" t="s">
        <v>64</v>
      </c>
      <c r="D205" t="s">
        <v>10</v>
      </c>
      <c r="E205">
        <v>730</v>
      </c>
      <c r="F205" t="str">
        <f t="shared" si="30"/>
        <v>2</v>
      </c>
      <c r="G205">
        <v>3</v>
      </c>
      <c r="H205" t="s">
        <v>23</v>
      </c>
      <c r="I205" t="s">
        <v>28</v>
      </c>
      <c r="J205" t="str">
        <f t="shared" si="32"/>
        <v>Medium</v>
      </c>
      <c r="K205">
        <v>6.26</v>
      </c>
      <c r="L205" t="str">
        <f t="shared" si="29"/>
        <v>Acidic</v>
      </c>
      <c r="M205">
        <v>8.09</v>
      </c>
      <c r="N205">
        <v>75</v>
      </c>
      <c r="O205" t="str">
        <f t="shared" si="31"/>
        <v>Low</v>
      </c>
      <c r="P205" t="s">
        <v>24</v>
      </c>
      <c r="Q205">
        <v>5.76</v>
      </c>
      <c r="R205">
        <f>Q205*0.05</f>
        <v>0.28799999999999998</v>
      </c>
      <c r="S205" t="s">
        <v>11</v>
      </c>
      <c r="T205" t="s">
        <v>11</v>
      </c>
      <c r="U205">
        <v>0.22700000000000001</v>
      </c>
      <c r="V205">
        <f>U205*0.05</f>
        <v>1.1350000000000001E-2</v>
      </c>
      <c r="W205">
        <v>232.9</v>
      </c>
      <c r="X205">
        <f>W205*0.05</f>
        <v>11.645000000000001</v>
      </c>
    </row>
    <row r="206" spans="1:24" x14ac:dyDescent="0.35">
      <c r="A206" t="s">
        <v>53</v>
      </c>
      <c r="B206" t="s">
        <v>13</v>
      </c>
      <c r="C206" t="s">
        <v>64</v>
      </c>
      <c r="D206" t="s">
        <v>10</v>
      </c>
      <c r="E206">
        <v>730</v>
      </c>
      <c r="F206" t="str">
        <f t="shared" si="30"/>
        <v>2</v>
      </c>
      <c r="G206">
        <v>3</v>
      </c>
      <c r="H206" t="s">
        <v>23</v>
      </c>
      <c r="I206" t="s">
        <v>28</v>
      </c>
      <c r="J206" t="str">
        <f t="shared" si="32"/>
        <v>Medium</v>
      </c>
      <c r="K206">
        <v>6.26</v>
      </c>
      <c r="L206" t="str">
        <f t="shared" si="29"/>
        <v>Acidic</v>
      </c>
      <c r="M206">
        <v>8.09</v>
      </c>
      <c r="N206">
        <v>75</v>
      </c>
      <c r="O206" t="str">
        <f t="shared" si="31"/>
        <v>Low</v>
      </c>
      <c r="P206" t="s">
        <v>21</v>
      </c>
      <c r="Q206">
        <v>5.72</v>
      </c>
      <c r="R206">
        <f t="shared" ref="R206" si="33">Q206*0.05</f>
        <v>0.28599999999999998</v>
      </c>
      <c r="S206" t="s">
        <v>11</v>
      </c>
      <c r="T206" t="s">
        <v>11</v>
      </c>
      <c r="U206">
        <v>0.19800000000000001</v>
      </c>
      <c r="V206">
        <f t="shared" ref="V206:X220" si="34">U206*0.05</f>
        <v>9.9000000000000008E-3</v>
      </c>
      <c r="W206">
        <v>254.8</v>
      </c>
      <c r="X206">
        <f t="shared" si="34"/>
        <v>12.740000000000002</v>
      </c>
    </row>
    <row r="207" spans="1:24" x14ac:dyDescent="0.35">
      <c r="A207" t="s">
        <v>53</v>
      </c>
      <c r="B207" t="s">
        <v>13</v>
      </c>
      <c r="C207" t="s">
        <v>64</v>
      </c>
      <c r="D207" t="s">
        <v>10</v>
      </c>
      <c r="E207">
        <v>730</v>
      </c>
      <c r="F207" t="str">
        <f t="shared" si="30"/>
        <v>2</v>
      </c>
      <c r="G207">
        <v>3</v>
      </c>
      <c r="H207" t="s">
        <v>23</v>
      </c>
      <c r="I207" t="s">
        <v>28</v>
      </c>
      <c r="J207" t="str">
        <f t="shared" si="32"/>
        <v>Medium</v>
      </c>
      <c r="K207">
        <v>6.26</v>
      </c>
      <c r="L207" t="str">
        <f t="shared" si="29"/>
        <v>Acidic</v>
      </c>
      <c r="M207">
        <v>8.09</v>
      </c>
      <c r="N207">
        <v>75</v>
      </c>
      <c r="O207" t="str">
        <f t="shared" si="31"/>
        <v>Low</v>
      </c>
      <c r="P207" t="s">
        <v>24</v>
      </c>
      <c r="Q207">
        <v>5.86</v>
      </c>
      <c r="R207">
        <f t="shared" ref="R207" si="35">Q207*0.05</f>
        <v>0.29300000000000004</v>
      </c>
      <c r="S207" t="s">
        <v>11</v>
      </c>
      <c r="T207" t="s">
        <v>11</v>
      </c>
      <c r="U207">
        <v>0.222</v>
      </c>
      <c r="V207">
        <f t="shared" si="34"/>
        <v>1.11E-2</v>
      </c>
      <c r="W207">
        <v>291.89999999999998</v>
      </c>
      <c r="X207">
        <f t="shared" si="34"/>
        <v>14.594999999999999</v>
      </c>
    </row>
    <row r="208" spans="1:24" x14ac:dyDescent="0.35">
      <c r="A208" t="s">
        <v>53</v>
      </c>
      <c r="B208" t="s">
        <v>13</v>
      </c>
      <c r="C208" t="s">
        <v>64</v>
      </c>
      <c r="D208" t="s">
        <v>10</v>
      </c>
      <c r="E208">
        <v>730</v>
      </c>
      <c r="F208" t="str">
        <f t="shared" si="30"/>
        <v>2</v>
      </c>
      <c r="G208">
        <v>3</v>
      </c>
      <c r="H208" t="s">
        <v>23</v>
      </c>
      <c r="I208" t="s">
        <v>28</v>
      </c>
      <c r="J208" t="str">
        <f t="shared" si="32"/>
        <v>Medium</v>
      </c>
      <c r="K208">
        <v>6.26</v>
      </c>
      <c r="L208" t="str">
        <f t="shared" si="29"/>
        <v>Acidic</v>
      </c>
      <c r="M208">
        <v>8.09</v>
      </c>
      <c r="N208">
        <v>75</v>
      </c>
      <c r="O208" t="str">
        <f t="shared" si="31"/>
        <v>Low</v>
      </c>
      <c r="P208" t="s">
        <v>21</v>
      </c>
      <c r="Q208">
        <v>5.84</v>
      </c>
      <c r="R208">
        <f t="shared" ref="R208" si="36">Q208*0.05</f>
        <v>0.29199999999999998</v>
      </c>
      <c r="S208" t="s">
        <v>11</v>
      </c>
      <c r="T208" t="s">
        <v>11</v>
      </c>
      <c r="U208">
        <v>0.18099999999999999</v>
      </c>
      <c r="V208">
        <f t="shared" si="34"/>
        <v>9.0500000000000008E-3</v>
      </c>
      <c r="W208">
        <v>337.6</v>
      </c>
      <c r="X208">
        <f t="shared" si="34"/>
        <v>16.880000000000003</v>
      </c>
    </row>
    <row r="209" spans="1:24" x14ac:dyDescent="0.35">
      <c r="A209" t="s">
        <v>53</v>
      </c>
      <c r="B209" t="s">
        <v>13</v>
      </c>
      <c r="C209" t="s">
        <v>64</v>
      </c>
      <c r="D209" t="s">
        <v>10</v>
      </c>
      <c r="E209">
        <v>730</v>
      </c>
      <c r="F209" t="str">
        <f t="shared" si="30"/>
        <v>2</v>
      </c>
      <c r="G209">
        <v>3</v>
      </c>
      <c r="H209" t="s">
        <v>23</v>
      </c>
      <c r="I209" t="s">
        <v>28</v>
      </c>
      <c r="J209" t="str">
        <f t="shared" si="32"/>
        <v>Medium</v>
      </c>
      <c r="K209">
        <v>6.26</v>
      </c>
      <c r="L209" t="str">
        <f t="shared" si="29"/>
        <v>Acidic</v>
      </c>
      <c r="M209">
        <v>8.09</v>
      </c>
      <c r="N209">
        <v>75</v>
      </c>
      <c r="O209" t="str">
        <f t="shared" si="31"/>
        <v>Low</v>
      </c>
      <c r="P209" t="s">
        <v>24</v>
      </c>
      <c r="Q209">
        <v>6.95</v>
      </c>
      <c r="R209">
        <f t="shared" ref="R209" si="37">Q209*0.05</f>
        <v>0.34750000000000003</v>
      </c>
      <c r="S209" t="s">
        <v>11</v>
      </c>
      <c r="T209" t="s">
        <v>11</v>
      </c>
      <c r="U209">
        <v>0.21</v>
      </c>
      <c r="V209">
        <f t="shared" si="34"/>
        <v>1.0500000000000001E-2</v>
      </c>
      <c r="W209">
        <v>296.5</v>
      </c>
      <c r="X209">
        <f t="shared" si="34"/>
        <v>14.825000000000001</v>
      </c>
    </row>
    <row r="210" spans="1:24" x14ac:dyDescent="0.35">
      <c r="A210" t="s">
        <v>53</v>
      </c>
      <c r="B210" t="s">
        <v>13</v>
      </c>
      <c r="C210" t="s">
        <v>64</v>
      </c>
      <c r="D210" t="s">
        <v>10</v>
      </c>
      <c r="E210">
        <v>730</v>
      </c>
      <c r="F210" t="str">
        <f t="shared" si="30"/>
        <v>2</v>
      </c>
      <c r="G210">
        <v>3</v>
      </c>
      <c r="H210" t="s">
        <v>23</v>
      </c>
      <c r="I210" t="s">
        <v>28</v>
      </c>
      <c r="J210" t="str">
        <f t="shared" si="32"/>
        <v>Medium</v>
      </c>
      <c r="K210">
        <v>6.26</v>
      </c>
      <c r="L210" t="str">
        <f t="shared" si="29"/>
        <v>Acidic</v>
      </c>
      <c r="M210">
        <v>8.09</v>
      </c>
      <c r="N210">
        <v>75</v>
      </c>
      <c r="O210" t="str">
        <f t="shared" si="31"/>
        <v>Low</v>
      </c>
      <c r="P210" t="s">
        <v>21</v>
      </c>
      <c r="Q210">
        <v>6.62</v>
      </c>
      <c r="R210">
        <f t="shared" ref="R210" si="38">Q210*0.05</f>
        <v>0.33100000000000002</v>
      </c>
      <c r="S210" t="s">
        <v>11</v>
      </c>
      <c r="T210" t="s">
        <v>11</v>
      </c>
      <c r="U210">
        <v>0.19400000000000001</v>
      </c>
      <c r="V210">
        <f t="shared" si="34"/>
        <v>9.7000000000000003E-3</v>
      </c>
      <c r="W210">
        <v>357.01</v>
      </c>
      <c r="X210">
        <f t="shared" si="34"/>
        <v>17.8505</v>
      </c>
    </row>
    <row r="211" spans="1:24" x14ac:dyDescent="0.35">
      <c r="A211" t="s">
        <v>53</v>
      </c>
      <c r="B211" t="s">
        <v>13</v>
      </c>
      <c r="C211" t="s">
        <v>64</v>
      </c>
      <c r="D211" t="s">
        <v>10</v>
      </c>
      <c r="E211">
        <v>730</v>
      </c>
      <c r="F211" t="str">
        <f t="shared" si="30"/>
        <v>2</v>
      </c>
      <c r="G211">
        <v>3</v>
      </c>
      <c r="H211" t="s">
        <v>23</v>
      </c>
      <c r="I211" t="s">
        <v>28</v>
      </c>
      <c r="J211" t="str">
        <f t="shared" si="32"/>
        <v>Medium</v>
      </c>
      <c r="K211">
        <v>6.26</v>
      </c>
      <c r="L211" t="str">
        <f t="shared" si="29"/>
        <v>Acidic</v>
      </c>
      <c r="M211">
        <v>8.09</v>
      </c>
      <c r="N211">
        <v>75</v>
      </c>
      <c r="O211" t="str">
        <f t="shared" si="31"/>
        <v>Low</v>
      </c>
      <c r="P211" t="s">
        <v>24</v>
      </c>
      <c r="Q211">
        <v>7.39</v>
      </c>
      <c r="R211">
        <f t="shared" ref="R211" si="39">Q211*0.05</f>
        <v>0.3695</v>
      </c>
      <c r="S211" t="s">
        <v>11</v>
      </c>
      <c r="T211" t="s">
        <v>11</v>
      </c>
      <c r="U211">
        <v>0.222</v>
      </c>
      <c r="V211">
        <f t="shared" si="34"/>
        <v>1.11E-2</v>
      </c>
      <c r="W211">
        <v>436.8</v>
      </c>
      <c r="X211">
        <f t="shared" si="34"/>
        <v>21.840000000000003</v>
      </c>
    </row>
    <row r="212" spans="1:24" x14ac:dyDescent="0.35">
      <c r="A212" t="s">
        <v>53</v>
      </c>
      <c r="B212" t="s">
        <v>13</v>
      </c>
      <c r="C212" t="s">
        <v>64</v>
      </c>
      <c r="D212" t="s">
        <v>10</v>
      </c>
      <c r="E212">
        <v>730</v>
      </c>
      <c r="F212" t="str">
        <f t="shared" si="30"/>
        <v>2</v>
      </c>
      <c r="G212">
        <v>3</v>
      </c>
      <c r="H212" t="s">
        <v>23</v>
      </c>
      <c r="I212" t="s">
        <v>28</v>
      </c>
      <c r="J212" t="str">
        <f t="shared" si="32"/>
        <v>Medium</v>
      </c>
      <c r="K212">
        <v>6.26</v>
      </c>
      <c r="L212" t="str">
        <f t="shared" si="29"/>
        <v>Acidic</v>
      </c>
      <c r="M212">
        <v>8.09</v>
      </c>
      <c r="N212">
        <v>75</v>
      </c>
      <c r="O212" t="str">
        <f t="shared" si="31"/>
        <v>Low</v>
      </c>
      <c r="P212" t="s">
        <v>21</v>
      </c>
      <c r="Q212">
        <v>6.75</v>
      </c>
      <c r="R212">
        <f t="shared" ref="R212:T215" si="40">Q212*0.05</f>
        <v>0.33750000000000002</v>
      </c>
      <c r="S212" t="s">
        <v>11</v>
      </c>
      <c r="T212" t="s">
        <v>11</v>
      </c>
      <c r="U212">
        <v>0.2</v>
      </c>
      <c r="V212">
        <f t="shared" si="34"/>
        <v>1.0000000000000002E-2</v>
      </c>
      <c r="W212">
        <v>498.7</v>
      </c>
      <c r="X212">
        <f t="shared" si="34"/>
        <v>24.935000000000002</v>
      </c>
    </row>
    <row r="213" spans="1:24" x14ac:dyDescent="0.35">
      <c r="A213" t="s">
        <v>54</v>
      </c>
      <c r="B213" t="s">
        <v>13</v>
      </c>
      <c r="C213" t="s">
        <v>72</v>
      </c>
      <c r="D213" t="s">
        <v>17</v>
      </c>
      <c r="E213">
        <v>365</v>
      </c>
      <c r="F213" t="str">
        <f t="shared" si="30"/>
        <v>1</v>
      </c>
      <c r="G213">
        <v>3</v>
      </c>
      <c r="H213" t="s">
        <v>25</v>
      </c>
      <c r="I213" t="s">
        <v>48</v>
      </c>
      <c r="J213" t="str">
        <f t="shared" si="32"/>
        <v>Coarse</v>
      </c>
      <c r="K213">
        <v>8.3699999999999992</v>
      </c>
      <c r="L213" t="str">
        <f t="shared" si="29"/>
        <v>Alkaline</v>
      </c>
      <c r="M213">
        <v>9.56</v>
      </c>
      <c r="N213">
        <v>62.5</v>
      </c>
      <c r="O213" t="str">
        <f t="shared" si="31"/>
        <v>Low</v>
      </c>
      <c r="P213" t="s">
        <v>21</v>
      </c>
      <c r="Q213">
        <v>1.45</v>
      </c>
      <c r="R213">
        <f t="shared" si="40"/>
        <v>7.2499999999999995E-2</v>
      </c>
      <c r="S213" t="s">
        <v>11</v>
      </c>
      <c r="T213" t="s">
        <v>11</v>
      </c>
      <c r="U213">
        <v>1.5</v>
      </c>
      <c r="V213">
        <f t="shared" si="34"/>
        <v>7.5000000000000011E-2</v>
      </c>
      <c r="W213" t="s">
        <v>11</v>
      </c>
      <c r="X213" t="s">
        <v>11</v>
      </c>
    </row>
    <row r="214" spans="1:24" x14ac:dyDescent="0.35">
      <c r="A214" t="s">
        <v>54</v>
      </c>
      <c r="B214" t="s">
        <v>13</v>
      </c>
      <c r="C214" t="s">
        <v>72</v>
      </c>
      <c r="D214" t="s">
        <v>17</v>
      </c>
      <c r="E214">
        <v>365</v>
      </c>
      <c r="F214" t="str">
        <f t="shared" si="30"/>
        <v>1</v>
      </c>
      <c r="G214">
        <v>3</v>
      </c>
      <c r="H214" t="s">
        <v>25</v>
      </c>
      <c r="I214" t="s">
        <v>48</v>
      </c>
      <c r="J214" t="str">
        <f t="shared" si="32"/>
        <v>Coarse</v>
      </c>
      <c r="K214">
        <v>8.3699999999999992</v>
      </c>
      <c r="L214" t="str">
        <f t="shared" si="29"/>
        <v>Alkaline</v>
      </c>
      <c r="M214">
        <v>9.56</v>
      </c>
      <c r="N214">
        <v>62.5</v>
      </c>
      <c r="O214" t="str">
        <f t="shared" si="31"/>
        <v>Low</v>
      </c>
      <c r="P214" t="s">
        <v>24</v>
      </c>
      <c r="Q214">
        <v>1.65</v>
      </c>
      <c r="R214">
        <f t="shared" si="40"/>
        <v>8.2500000000000004E-2</v>
      </c>
      <c r="S214" t="s">
        <v>11</v>
      </c>
      <c r="T214" t="s">
        <v>11</v>
      </c>
      <c r="U214">
        <v>1.75</v>
      </c>
      <c r="V214">
        <f t="shared" si="34"/>
        <v>8.7500000000000008E-2</v>
      </c>
      <c r="W214" t="s">
        <v>11</v>
      </c>
      <c r="X214" t="s">
        <v>11</v>
      </c>
    </row>
    <row r="215" spans="1:24" x14ac:dyDescent="0.35">
      <c r="A215" t="s">
        <v>55</v>
      </c>
      <c r="B215" t="s">
        <v>13</v>
      </c>
      <c r="C215" t="s">
        <v>66</v>
      </c>
      <c r="D215" t="s">
        <v>15</v>
      </c>
      <c r="E215">
        <v>1095</v>
      </c>
      <c r="F215" t="str">
        <f t="shared" si="30"/>
        <v>3</v>
      </c>
      <c r="G215">
        <v>3</v>
      </c>
      <c r="H215" t="s">
        <v>25</v>
      </c>
      <c r="I215" t="s">
        <v>11</v>
      </c>
      <c r="K215">
        <v>8.3000000000000007</v>
      </c>
      <c r="L215" t="str">
        <f t="shared" si="29"/>
        <v>Alkaline</v>
      </c>
      <c r="M215">
        <v>14.1</v>
      </c>
      <c r="N215">
        <v>180</v>
      </c>
      <c r="O215" t="str">
        <f t="shared" si="31"/>
        <v>Medium</v>
      </c>
      <c r="P215" t="s">
        <v>21</v>
      </c>
      <c r="Q215">
        <v>6.26</v>
      </c>
      <c r="R215">
        <v>0.28000000000000003</v>
      </c>
      <c r="S215">
        <v>7.5</v>
      </c>
      <c r="T215">
        <f t="shared" si="40"/>
        <v>0.375</v>
      </c>
      <c r="U215">
        <v>0.57999999999999996</v>
      </c>
      <c r="V215">
        <f t="shared" si="34"/>
        <v>2.8999999999999998E-2</v>
      </c>
      <c r="W215">
        <v>-1.26</v>
      </c>
      <c r="X215">
        <f t="shared" si="34"/>
        <v>-6.3E-2</v>
      </c>
    </row>
    <row r="216" spans="1:24" x14ac:dyDescent="0.35">
      <c r="A216" t="s">
        <v>55</v>
      </c>
      <c r="B216" t="s">
        <v>13</v>
      </c>
      <c r="C216" t="s">
        <v>66</v>
      </c>
      <c r="D216" t="s">
        <v>15</v>
      </c>
      <c r="E216">
        <v>1095</v>
      </c>
      <c r="F216" t="str">
        <f t="shared" si="30"/>
        <v>3</v>
      </c>
      <c r="G216">
        <v>3</v>
      </c>
      <c r="H216" t="s">
        <v>25</v>
      </c>
      <c r="I216" t="s">
        <v>11</v>
      </c>
      <c r="K216">
        <v>8.3000000000000007</v>
      </c>
      <c r="L216" t="str">
        <f t="shared" si="29"/>
        <v>Alkaline</v>
      </c>
      <c r="M216">
        <v>14.1</v>
      </c>
      <c r="N216">
        <v>180</v>
      </c>
      <c r="O216" t="str">
        <f t="shared" si="31"/>
        <v>Medium</v>
      </c>
      <c r="P216" t="s">
        <v>24</v>
      </c>
      <c r="Q216">
        <v>6.43</v>
      </c>
      <c r="R216">
        <v>0.91</v>
      </c>
      <c r="S216">
        <v>7.8</v>
      </c>
      <c r="T216">
        <f t="shared" ref="T216" si="41">S216*0.05</f>
        <v>0.39</v>
      </c>
      <c r="U216">
        <v>0.25</v>
      </c>
      <c r="V216">
        <f t="shared" si="34"/>
        <v>1.2500000000000001E-2</v>
      </c>
      <c r="W216">
        <v>-1.1200000000000001</v>
      </c>
      <c r="X216">
        <f t="shared" ref="X216" si="42">W216*0.05</f>
        <v>-5.6000000000000008E-2</v>
      </c>
    </row>
    <row r="217" spans="1:24" x14ac:dyDescent="0.35">
      <c r="A217" t="s">
        <v>55</v>
      </c>
      <c r="B217" t="s">
        <v>13</v>
      </c>
      <c r="C217" t="s">
        <v>66</v>
      </c>
      <c r="D217" t="s">
        <v>15</v>
      </c>
      <c r="E217">
        <v>1095</v>
      </c>
      <c r="F217" t="str">
        <f t="shared" si="30"/>
        <v>3</v>
      </c>
      <c r="G217">
        <v>3</v>
      </c>
      <c r="H217" t="s">
        <v>25</v>
      </c>
      <c r="I217" t="s">
        <v>11</v>
      </c>
      <c r="K217">
        <v>8.3000000000000007</v>
      </c>
      <c r="L217" t="str">
        <f t="shared" si="29"/>
        <v>Alkaline</v>
      </c>
      <c r="M217">
        <v>14.1</v>
      </c>
      <c r="N217">
        <v>180</v>
      </c>
      <c r="O217" t="str">
        <f t="shared" si="31"/>
        <v>Medium</v>
      </c>
      <c r="P217" t="s">
        <v>21</v>
      </c>
      <c r="Q217">
        <v>4.59</v>
      </c>
      <c r="R217">
        <v>0.65</v>
      </c>
      <c r="S217">
        <v>5.9</v>
      </c>
      <c r="T217">
        <f t="shared" ref="T217" si="43">S217*0.05</f>
        <v>0.29500000000000004</v>
      </c>
      <c r="U217">
        <v>0.81</v>
      </c>
      <c r="V217">
        <f t="shared" si="34"/>
        <v>4.0500000000000008E-2</v>
      </c>
      <c r="W217">
        <v>-1.45</v>
      </c>
      <c r="X217">
        <f t="shared" ref="X217" si="44">W217*0.05</f>
        <v>-7.2499999999999995E-2</v>
      </c>
    </row>
    <row r="218" spans="1:24" x14ac:dyDescent="0.35">
      <c r="A218" t="s">
        <v>55</v>
      </c>
      <c r="B218" t="s">
        <v>13</v>
      </c>
      <c r="C218" t="s">
        <v>66</v>
      </c>
      <c r="D218" t="s">
        <v>15</v>
      </c>
      <c r="E218">
        <v>1095</v>
      </c>
      <c r="F218" t="str">
        <f t="shared" si="30"/>
        <v>3</v>
      </c>
      <c r="G218">
        <v>3</v>
      </c>
      <c r="H218" t="s">
        <v>25</v>
      </c>
      <c r="I218" t="s">
        <v>11</v>
      </c>
      <c r="K218">
        <v>8.3000000000000007</v>
      </c>
      <c r="L218" t="str">
        <f t="shared" si="29"/>
        <v>Alkaline</v>
      </c>
      <c r="M218">
        <v>14.1</v>
      </c>
      <c r="N218">
        <v>180</v>
      </c>
      <c r="O218" t="str">
        <f t="shared" si="31"/>
        <v>Medium</v>
      </c>
      <c r="P218" t="s">
        <v>24</v>
      </c>
      <c r="Q218">
        <v>4.8499999999999996</v>
      </c>
      <c r="R218">
        <v>0.63</v>
      </c>
      <c r="S218">
        <v>5.4</v>
      </c>
      <c r="T218">
        <f t="shared" ref="T218" si="45">S218*0.05</f>
        <v>0.27</v>
      </c>
      <c r="U218">
        <v>0.42</v>
      </c>
      <c r="V218">
        <f t="shared" si="34"/>
        <v>2.1000000000000001E-2</v>
      </c>
      <c r="W218">
        <v>-1.89</v>
      </c>
      <c r="X218">
        <f t="shared" ref="X218" si="46">W218*0.05</f>
        <v>-9.4500000000000001E-2</v>
      </c>
    </row>
    <row r="219" spans="1:24" x14ac:dyDescent="0.35">
      <c r="A219" t="s">
        <v>55</v>
      </c>
      <c r="B219" t="s">
        <v>13</v>
      </c>
      <c r="C219" t="s">
        <v>66</v>
      </c>
      <c r="D219" t="s">
        <v>15</v>
      </c>
      <c r="E219">
        <v>1095</v>
      </c>
      <c r="F219" t="str">
        <f t="shared" si="30"/>
        <v>3</v>
      </c>
      <c r="G219">
        <v>3</v>
      </c>
      <c r="H219" t="s">
        <v>25</v>
      </c>
      <c r="I219" t="s">
        <v>11</v>
      </c>
      <c r="K219">
        <v>8.3000000000000007</v>
      </c>
      <c r="L219" t="str">
        <f t="shared" si="29"/>
        <v>Alkaline</v>
      </c>
      <c r="M219">
        <v>14.1</v>
      </c>
      <c r="N219">
        <v>180</v>
      </c>
      <c r="O219" t="str">
        <f t="shared" si="31"/>
        <v>Medium</v>
      </c>
      <c r="P219" t="s">
        <v>21</v>
      </c>
      <c r="Q219">
        <v>7.08</v>
      </c>
      <c r="R219">
        <v>0.35</v>
      </c>
      <c r="S219">
        <v>5.6</v>
      </c>
      <c r="T219">
        <f t="shared" ref="T219" si="47">S219*0.05</f>
        <v>0.27999999999999997</v>
      </c>
      <c r="U219">
        <v>1.32</v>
      </c>
      <c r="V219">
        <f t="shared" si="34"/>
        <v>6.6000000000000003E-2</v>
      </c>
      <c r="W219">
        <v>-1.67</v>
      </c>
      <c r="X219">
        <f t="shared" ref="X219" si="48">W219*0.05</f>
        <v>-8.3500000000000005E-2</v>
      </c>
    </row>
    <row r="220" spans="1:24" x14ac:dyDescent="0.35">
      <c r="A220" t="s">
        <v>55</v>
      </c>
      <c r="B220" t="s">
        <v>13</v>
      </c>
      <c r="C220" t="s">
        <v>66</v>
      </c>
      <c r="D220" t="s">
        <v>15</v>
      </c>
      <c r="E220">
        <v>1095</v>
      </c>
      <c r="F220" t="str">
        <f t="shared" si="30"/>
        <v>3</v>
      </c>
      <c r="G220">
        <v>3</v>
      </c>
      <c r="H220" t="s">
        <v>25</v>
      </c>
      <c r="I220" t="s">
        <v>11</v>
      </c>
      <c r="K220">
        <v>8.3000000000000007</v>
      </c>
      <c r="L220" t="str">
        <f t="shared" si="29"/>
        <v>Alkaline</v>
      </c>
      <c r="M220">
        <v>14.1</v>
      </c>
      <c r="N220">
        <v>180</v>
      </c>
      <c r="O220" t="str">
        <f t="shared" si="31"/>
        <v>Medium</v>
      </c>
      <c r="P220" t="s">
        <v>24</v>
      </c>
      <c r="Q220">
        <v>7.16</v>
      </c>
      <c r="R220">
        <v>0.44</v>
      </c>
      <c r="S220">
        <v>4.8</v>
      </c>
      <c r="T220">
        <f t="shared" ref="T220" si="49">S220*0.05</f>
        <v>0.24</v>
      </c>
      <c r="U220">
        <v>0.56999999999999995</v>
      </c>
      <c r="V220">
        <f t="shared" si="34"/>
        <v>2.8499999999999998E-2</v>
      </c>
      <c r="W220">
        <v>-1.1200000000000001</v>
      </c>
      <c r="X220">
        <f t="shared" ref="X220" si="50">W220*0.05</f>
        <v>-5.6000000000000008E-2</v>
      </c>
    </row>
    <row r="221" spans="1:24" x14ac:dyDescent="0.35">
      <c r="A221" t="s">
        <v>56</v>
      </c>
      <c r="B221" t="s">
        <v>13</v>
      </c>
      <c r="C221" t="s">
        <v>58</v>
      </c>
      <c r="D221" t="s">
        <v>15</v>
      </c>
      <c r="E221">
        <v>730</v>
      </c>
      <c r="F221" t="str">
        <f t="shared" si="30"/>
        <v>2</v>
      </c>
      <c r="G221">
        <v>3</v>
      </c>
      <c r="H221" t="s">
        <v>23</v>
      </c>
      <c r="I221" t="s">
        <v>59</v>
      </c>
      <c r="J221" t="str">
        <f t="shared" si="32"/>
        <v>Medium</v>
      </c>
      <c r="K221">
        <v>7.51</v>
      </c>
      <c r="L221" t="str">
        <f t="shared" si="29"/>
        <v>Alkaline</v>
      </c>
      <c r="M221">
        <v>6.13</v>
      </c>
      <c r="N221">
        <v>180</v>
      </c>
      <c r="O221" t="str">
        <f t="shared" si="31"/>
        <v>Medium</v>
      </c>
      <c r="P221" t="s">
        <v>21</v>
      </c>
      <c r="Q221" t="s">
        <v>11</v>
      </c>
      <c r="R221" t="s">
        <v>11</v>
      </c>
      <c r="S221" t="s">
        <v>11</v>
      </c>
      <c r="T221" t="s">
        <v>11</v>
      </c>
      <c r="U221">
        <v>666.45</v>
      </c>
      <c r="V221">
        <v>183.13</v>
      </c>
      <c r="W221">
        <v>-20.22</v>
      </c>
      <c r="X221">
        <v>3.8</v>
      </c>
    </row>
    <row r="222" spans="1:24" x14ac:dyDescent="0.35">
      <c r="A222" t="s">
        <v>56</v>
      </c>
      <c r="B222" t="s">
        <v>13</v>
      </c>
      <c r="C222" t="s">
        <v>58</v>
      </c>
      <c r="D222" t="s">
        <v>15</v>
      </c>
      <c r="E222">
        <v>730</v>
      </c>
      <c r="F222" t="str">
        <f t="shared" si="30"/>
        <v>2</v>
      </c>
      <c r="G222">
        <v>3</v>
      </c>
      <c r="H222" t="s">
        <v>23</v>
      </c>
      <c r="I222" t="s">
        <v>59</v>
      </c>
      <c r="J222" t="str">
        <f t="shared" si="32"/>
        <v>Medium</v>
      </c>
      <c r="K222">
        <v>7.51</v>
      </c>
      <c r="L222" t="str">
        <f t="shared" si="29"/>
        <v>Alkaline</v>
      </c>
      <c r="M222">
        <v>6.13</v>
      </c>
      <c r="N222">
        <v>180</v>
      </c>
      <c r="O222" t="str">
        <f t="shared" si="31"/>
        <v>Medium</v>
      </c>
      <c r="P222" t="s">
        <v>24</v>
      </c>
      <c r="Q222" t="s">
        <v>11</v>
      </c>
      <c r="R222" t="s">
        <v>11</v>
      </c>
      <c r="S222" t="s">
        <v>11</v>
      </c>
      <c r="T222" t="s">
        <v>11</v>
      </c>
      <c r="U222">
        <v>516.78</v>
      </c>
      <c r="V222">
        <v>96.51</v>
      </c>
      <c r="W222">
        <v>-16.72</v>
      </c>
      <c r="X222">
        <v>6.8</v>
      </c>
    </row>
    <row r="223" spans="1:24" x14ac:dyDescent="0.35">
      <c r="A223" t="s">
        <v>56</v>
      </c>
      <c r="B223" t="s">
        <v>13</v>
      </c>
      <c r="C223" t="s">
        <v>58</v>
      </c>
      <c r="D223" t="s">
        <v>60</v>
      </c>
      <c r="E223">
        <v>730</v>
      </c>
      <c r="F223" t="str">
        <f t="shared" si="30"/>
        <v>2</v>
      </c>
      <c r="G223">
        <v>3</v>
      </c>
      <c r="H223" t="s">
        <v>23</v>
      </c>
      <c r="I223" t="s">
        <v>59</v>
      </c>
      <c r="J223" t="str">
        <f t="shared" si="32"/>
        <v>Medium</v>
      </c>
      <c r="K223">
        <v>7.51</v>
      </c>
      <c r="L223" t="str">
        <f t="shared" si="29"/>
        <v>Alkaline</v>
      </c>
      <c r="M223">
        <v>6.13</v>
      </c>
      <c r="N223">
        <v>108</v>
      </c>
      <c r="O223" t="str">
        <f t="shared" si="31"/>
        <v>Medium</v>
      </c>
      <c r="P223" t="s">
        <v>21</v>
      </c>
      <c r="Q223" t="s">
        <v>11</v>
      </c>
      <c r="R223" t="s">
        <v>11</v>
      </c>
      <c r="S223" t="s">
        <v>11</v>
      </c>
      <c r="T223" t="s">
        <v>11</v>
      </c>
      <c r="U223">
        <v>267.31</v>
      </c>
      <c r="V223">
        <v>45.89</v>
      </c>
      <c r="W223">
        <v>-38.54</v>
      </c>
      <c r="X223">
        <v>9.3000000000000007</v>
      </c>
    </row>
    <row r="224" spans="1:24" x14ac:dyDescent="0.35">
      <c r="A224" t="s">
        <v>56</v>
      </c>
      <c r="B224" t="s">
        <v>13</v>
      </c>
      <c r="C224" t="s">
        <v>58</v>
      </c>
      <c r="D224" t="s">
        <v>60</v>
      </c>
      <c r="E224">
        <v>730</v>
      </c>
      <c r="F224" t="str">
        <f t="shared" si="30"/>
        <v>2</v>
      </c>
      <c r="G224">
        <v>3</v>
      </c>
      <c r="H224" t="s">
        <v>23</v>
      </c>
      <c r="I224" t="s">
        <v>59</v>
      </c>
      <c r="J224" t="str">
        <f t="shared" si="32"/>
        <v>Medium</v>
      </c>
      <c r="K224">
        <v>7.51</v>
      </c>
      <c r="L224" t="str">
        <f t="shared" si="29"/>
        <v>Alkaline</v>
      </c>
      <c r="M224">
        <v>6.13</v>
      </c>
      <c r="N224">
        <v>108</v>
      </c>
      <c r="O224" t="str">
        <f t="shared" si="31"/>
        <v>Medium</v>
      </c>
      <c r="P224" t="s">
        <v>24</v>
      </c>
      <c r="Q224" t="s">
        <v>11</v>
      </c>
      <c r="R224" t="s">
        <v>11</v>
      </c>
      <c r="S224" t="s">
        <v>11</v>
      </c>
      <c r="T224" t="s">
        <v>11</v>
      </c>
      <c r="U224">
        <v>194.42</v>
      </c>
      <c r="V224">
        <v>32.299999999999997</v>
      </c>
      <c r="W224">
        <v>-32.200000000000003</v>
      </c>
      <c r="X224">
        <v>10.4</v>
      </c>
    </row>
    <row r="225" spans="1:24" x14ac:dyDescent="0.35">
      <c r="A225" t="s">
        <v>61</v>
      </c>
      <c r="B225" t="s">
        <v>13</v>
      </c>
      <c r="C225" t="s">
        <v>62</v>
      </c>
      <c r="D225" t="s">
        <v>17</v>
      </c>
      <c r="E225">
        <v>1460</v>
      </c>
      <c r="F225" t="str">
        <f t="shared" si="30"/>
        <v>4</v>
      </c>
      <c r="G225">
        <v>3</v>
      </c>
      <c r="H225" t="s">
        <v>25</v>
      </c>
      <c r="I225" t="s">
        <v>59</v>
      </c>
      <c r="J225" t="str">
        <f t="shared" si="32"/>
        <v>Medium</v>
      </c>
      <c r="K225">
        <v>7.84</v>
      </c>
      <c r="L225" t="str">
        <f t="shared" si="29"/>
        <v>Alkaline</v>
      </c>
      <c r="M225">
        <v>9.73</v>
      </c>
      <c r="N225">
        <v>375</v>
      </c>
      <c r="O225" t="str">
        <f t="shared" si="31"/>
        <v>High</v>
      </c>
      <c r="P225" t="s">
        <v>21</v>
      </c>
      <c r="Q225" t="s">
        <v>11</v>
      </c>
      <c r="R225" t="s">
        <v>11</v>
      </c>
      <c r="S225">
        <v>10649.6</v>
      </c>
      <c r="T225">
        <v>197.35</v>
      </c>
      <c r="U225">
        <v>1.96</v>
      </c>
      <c r="V225">
        <v>0.06</v>
      </c>
      <c r="W225">
        <v>-0.99</v>
      </c>
      <c r="X225">
        <v>0.08</v>
      </c>
    </row>
    <row r="226" spans="1:24" x14ac:dyDescent="0.35">
      <c r="A226" t="s">
        <v>61</v>
      </c>
      <c r="B226" t="s">
        <v>13</v>
      </c>
      <c r="C226" t="s">
        <v>62</v>
      </c>
      <c r="D226" t="s">
        <v>17</v>
      </c>
      <c r="E226">
        <v>1460</v>
      </c>
      <c r="F226" t="str">
        <f t="shared" si="30"/>
        <v>4</v>
      </c>
      <c r="G226">
        <v>3</v>
      </c>
      <c r="H226" t="s">
        <v>25</v>
      </c>
      <c r="I226" t="s">
        <v>59</v>
      </c>
      <c r="J226" t="str">
        <f t="shared" si="32"/>
        <v>Medium</v>
      </c>
      <c r="K226">
        <v>7.59</v>
      </c>
      <c r="L226" t="str">
        <f t="shared" si="29"/>
        <v>Alkaline</v>
      </c>
      <c r="M226">
        <v>10.6</v>
      </c>
      <c r="N226">
        <v>375</v>
      </c>
      <c r="O226" t="str">
        <f t="shared" si="31"/>
        <v>High</v>
      </c>
      <c r="P226" t="s">
        <v>24</v>
      </c>
      <c r="Q226" t="s">
        <v>11</v>
      </c>
      <c r="R226" t="s">
        <v>11</v>
      </c>
      <c r="S226">
        <v>10025.6</v>
      </c>
      <c r="T226">
        <v>163.5</v>
      </c>
      <c r="U226">
        <v>1.65</v>
      </c>
      <c r="V226">
        <v>0.05</v>
      </c>
      <c r="W226">
        <v>-1.18</v>
      </c>
      <c r="X226">
        <v>0.08</v>
      </c>
    </row>
    <row r="227" spans="1:24" x14ac:dyDescent="0.35">
      <c r="A227" t="s">
        <v>61</v>
      </c>
      <c r="B227" t="s">
        <v>13</v>
      </c>
      <c r="C227" t="s">
        <v>62</v>
      </c>
      <c r="D227" t="s">
        <v>17</v>
      </c>
      <c r="E227">
        <v>1460</v>
      </c>
      <c r="F227" t="str">
        <f t="shared" si="30"/>
        <v>4</v>
      </c>
      <c r="G227">
        <v>3</v>
      </c>
      <c r="H227" t="s">
        <v>25</v>
      </c>
      <c r="I227" t="s">
        <v>59</v>
      </c>
      <c r="J227" t="str">
        <f t="shared" si="32"/>
        <v>Medium</v>
      </c>
      <c r="K227">
        <v>7.84</v>
      </c>
      <c r="L227" t="str">
        <f t="shared" si="29"/>
        <v>Alkaline</v>
      </c>
      <c r="M227">
        <v>9.73</v>
      </c>
      <c r="N227">
        <v>375</v>
      </c>
      <c r="O227" t="str">
        <f t="shared" si="31"/>
        <v>High</v>
      </c>
      <c r="P227" t="s">
        <v>21</v>
      </c>
      <c r="Q227" t="s">
        <v>11</v>
      </c>
      <c r="R227" t="s">
        <v>11</v>
      </c>
      <c r="S227">
        <v>8869.6</v>
      </c>
      <c r="T227">
        <v>729.5</v>
      </c>
      <c r="U227">
        <v>1.67</v>
      </c>
      <c r="V227">
        <v>0.2</v>
      </c>
      <c r="W227">
        <v>-1.1299999999999999</v>
      </c>
      <c r="X227">
        <v>0.08</v>
      </c>
    </row>
    <row r="228" spans="1:24" x14ac:dyDescent="0.35">
      <c r="A228" t="s">
        <v>61</v>
      </c>
      <c r="B228" t="s">
        <v>13</v>
      </c>
      <c r="C228" t="s">
        <v>62</v>
      </c>
      <c r="D228" t="s">
        <v>17</v>
      </c>
      <c r="E228">
        <v>1460</v>
      </c>
      <c r="F228" t="str">
        <f t="shared" si="30"/>
        <v>4</v>
      </c>
      <c r="G228">
        <v>3</v>
      </c>
      <c r="H228" t="s">
        <v>25</v>
      </c>
      <c r="I228" t="s">
        <v>59</v>
      </c>
      <c r="J228" t="str">
        <f t="shared" si="32"/>
        <v>Medium</v>
      </c>
      <c r="K228">
        <v>7.59</v>
      </c>
      <c r="L228" t="str">
        <f t="shared" si="29"/>
        <v>Alkaline</v>
      </c>
      <c r="M228">
        <v>10.6</v>
      </c>
      <c r="N228">
        <v>375</v>
      </c>
      <c r="O228" t="str">
        <f t="shared" si="31"/>
        <v>High</v>
      </c>
      <c r="P228" t="s">
        <v>24</v>
      </c>
      <c r="Q228" t="s">
        <v>11</v>
      </c>
      <c r="R228" t="s">
        <v>11</v>
      </c>
      <c r="S228">
        <v>8649.7000000000007</v>
      </c>
      <c r="T228">
        <v>508.2</v>
      </c>
      <c r="U228">
        <v>1.2</v>
      </c>
      <c r="V228">
        <v>0.1</v>
      </c>
      <c r="W228">
        <v>-1.53</v>
      </c>
      <c r="X228">
        <v>0.13</v>
      </c>
    </row>
    <row r="229" spans="1:24" x14ac:dyDescent="0.35">
      <c r="A229" t="s">
        <v>61</v>
      </c>
      <c r="B229" t="s">
        <v>13</v>
      </c>
      <c r="C229" t="s">
        <v>62</v>
      </c>
      <c r="D229" t="s">
        <v>17</v>
      </c>
      <c r="E229">
        <v>1460</v>
      </c>
      <c r="F229" t="str">
        <f t="shared" si="30"/>
        <v>4</v>
      </c>
      <c r="G229">
        <v>3</v>
      </c>
      <c r="H229" t="s">
        <v>25</v>
      </c>
      <c r="I229" t="s">
        <v>59</v>
      </c>
      <c r="J229" t="str">
        <f t="shared" si="32"/>
        <v>Medium</v>
      </c>
      <c r="K229">
        <v>7.84</v>
      </c>
      <c r="L229" t="str">
        <f t="shared" si="29"/>
        <v>Alkaline</v>
      </c>
      <c r="M229">
        <v>9.73</v>
      </c>
      <c r="N229">
        <v>375</v>
      </c>
      <c r="O229" t="str">
        <f t="shared" si="31"/>
        <v>High</v>
      </c>
      <c r="P229" t="s">
        <v>21</v>
      </c>
      <c r="Q229" t="s">
        <v>11</v>
      </c>
      <c r="R229" t="s">
        <v>11</v>
      </c>
      <c r="S229">
        <v>12341.36</v>
      </c>
      <c r="T229">
        <v>226.7</v>
      </c>
      <c r="U229">
        <v>1.84</v>
      </c>
      <c r="V229">
        <v>0.12</v>
      </c>
      <c r="W229">
        <v>-0.94</v>
      </c>
      <c r="X229">
        <v>0.11</v>
      </c>
    </row>
    <row r="230" spans="1:24" x14ac:dyDescent="0.35">
      <c r="A230" t="s">
        <v>61</v>
      </c>
      <c r="B230" t="s">
        <v>13</v>
      </c>
      <c r="C230" t="s">
        <v>62</v>
      </c>
      <c r="D230" t="s">
        <v>17</v>
      </c>
      <c r="E230">
        <v>1460</v>
      </c>
      <c r="F230" t="str">
        <f t="shared" si="30"/>
        <v>4</v>
      </c>
      <c r="G230">
        <v>3</v>
      </c>
      <c r="H230" t="s">
        <v>25</v>
      </c>
      <c r="I230" t="s">
        <v>59</v>
      </c>
      <c r="J230" t="str">
        <f t="shared" si="32"/>
        <v>Medium</v>
      </c>
      <c r="K230">
        <v>7.59</v>
      </c>
      <c r="L230" t="str">
        <f t="shared" si="29"/>
        <v>Alkaline</v>
      </c>
      <c r="M230">
        <v>10.6</v>
      </c>
      <c r="N230">
        <v>375</v>
      </c>
      <c r="O230" t="str">
        <f t="shared" si="31"/>
        <v>High</v>
      </c>
      <c r="P230" t="s">
        <v>24</v>
      </c>
      <c r="Q230" t="s">
        <v>11</v>
      </c>
      <c r="R230" t="s">
        <v>11</v>
      </c>
      <c r="S230">
        <v>11245.3</v>
      </c>
      <c r="T230">
        <v>1078</v>
      </c>
      <c r="U230">
        <v>1.72</v>
      </c>
      <c r="V230">
        <v>0.09</v>
      </c>
      <c r="W230">
        <v>-1.1299999999999999</v>
      </c>
      <c r="X230">
        <v>0.08</v>
      </c>
    </row>
    <row r="231" spans="1:24" x14ac:dyDescent="0.35">
      <c r="A231" t="s">
        <v>61</v>
      </c>
      <c r="B231" t="s">
        <v>13</v>
      </c>
      <c r="C231" t="s">
        <v>62</v>
      </c>
      <c r="D231" t="s">
        <v>17</v>
      </c>
      <c r="E231">
        <v>1460</v>
      </c>
      <c r="F231" t="str">
        <f t="shared" si="30"/>
        <v>4</v>
      </c>
      <c r="G231">
        <v>3</v>
      </c>
      <c r="H231" t="s">
        <v>25</v>
      </c>
      <c r="I231" t="s">
        <v>59</v>
      </c>
      <c r="J231" t="str">
        <f t="shared" si="32"/>
        <v>Medium</v>
      </c>
      <c r="K231">
        <v>7.84</v>
      </c>
      <c r="L231" t="str">
        <f t="shared" si="29"/>
        <v>Alkaline</v>
      </c>
      <c r="M231">
        <v>9.73</v>
      </c>
      <c r="N231">
        <v>375</v>
      </c>
      <c r="O231" t="str">
        <f t="shared" si="31"/>
        <v>High</v>
      </c>
      <c r="P231" t="s">
        <v>21</v>
      </c>
      <c r="Q231" t="s">
        <v>11</v>
      </c>
      <c r="R231" t="s">
        <v>11</v>
      </c>
      <c r="S231">
        <v>11082.7</v>
      </c>
      <c r="T231">
        <v>436</v>
      </c>
      <c r="U231">
        <v>3.06</v>
      </c>
      <c r="V231">
        <v>0.12</v>
      </c>
      <c r="W231">
        <v>-1.05</v>
      </c>
      <c r="X231">
        <v>0.12</v>
      </c>
    </row>
    <row r="232" spans="1:24" x14ac:dyDescent="0.35">
      <c r="A232" t="s">
        <v>61</v>
      </c>
      <c r="B232" t="s">
        <v>13</v>
      </c>
      <c r="C232" t="s">
        <v>62</v>
      </c>
      <c r="D232" t="s">
        <v>17</v>
      </c>
      <c r="E232">
        <v>1460</v>
      </c>
      <c r="F232" t="str">
        <f t="shared" si="30"/>
        <v>4</v>
      </c>
      <c r="G232">
        <v>3</v>
      </c>
      <c r="H232" t="s">
        <v>25</v>
      </c>
      <c r="I232" t="s">
        <v>59</v>
      </c>
      <c r="J232" t="str">
        <f t="shared" si="32"/>
        <v>Medium</v>
      </c>
      <c r="K232">
        <v>7.59</v>
      </c>
      <c r="L232" t="str">
        <f t="shared" si="29"/>
        <v>Alkaline</v>
      </c>
      <c r="M232">
        <v>10.6</v>
      </c>
      <c r="N232">
        <v>375</v>
      </c>
      <c r="O232" t="str">
        <f t="shared" si="31"/>
        <v>High</v>
      </c>
      <c r="P232" t="s">
        <v>24</v>
      </c>
      <c r="Q232" t="s">
        <v>11</v>
      </c>
      <c r="R232" t="s">
        <v>11</v>
      </c>
      <c r="S232">
        <v>10225.1</v>
      </c>
      <c r="T232">
        <v>736</v>
      </c>
      <c r="U232">
        <v>1.77</v>
      </c>
      <c r="V232">
        <v>0.05</v>
      </c>
      <c r="W232">
        <v>-1.19</v>
      </c>
      <c r="X232">
        <v>0.12</v>
      </c>
    </row>
    <row r="233" spans="1:24" x14ac:dyDescent="0.35">
      <c r="A233" t="s">
        <v>61</v>
      </c>
      <c r="B233" t="s">
        <v>13</v>
      </c>
      <c r="C233" t="s">
        <v>62</v>
      </c>
      <c r="D233" t="s">
        <v>15</v>
      </c>
      <c r="E233">
        <v>1460</v>
      </c>
      <c r="F233" t="str">
        <f t="shared" si="30"/>
        <v>4</v>
      </c>
      <c r="G233">
        <v>3</v>
      </c>
      <c r="H233" t="s">
        <v>25</v>
      </c>
      <c r="I233" t="s">
        <v>59</v>
      </c>
      <c r="J233" t="str">
        <f t="shared" ref="J233:J248" si="51">IF(I233="silt clay","Fine",IF(I233="clay","Fine",IF(I233="sandy clay","Fine",IF(I233="sandy clay loam","Coarse",IF(I233="sandy loam","Coarse",IF(I233="loamy sand","Coarse",IF(I233="organic","Organic","Medium")))))))</f>
        <v>Medium</v>
      </c>
      <c r="K233">
        <v>7.84</v>
      </c>
      <c r="L233" t="str">
        <f t="shared" ref="L233:L258" si="52">IF(K233&lt;6.6, "Acidic", IF(K233&lt;7.4, "Neutral", IF(K233&gt;7.3, "Alkaline")))</f>
        <v>Alkaline</v>
      </c>
      <c r="M233">
        <v>9.73</v>
      </c>
      <c r="N233">
        <v>375</v>
      </c>
      <c r="O233" t="str">
        <f t="shared" si="31"/>
        <v>High</v>
      </c>
      <c r="P233" t="s">
        <v>21</v>
      </c>
      <c r="Q233" t="s">
        <v>11</v>
      </c>
      <c r="R233" t="s">
        <v>11</v>
      </c>
      <c r="S233">
        <v>4871.3999999999996</v>
      </c>
      <c r="T233">
        <v>261</v>
      </c>
      <c r="U233">
        <v>2.16</v>
      </c>
      <c r="V233">
        <v>0.02</v>
      </c>
      <c r="W233">
        <v>-0.6</v>
      </c>
      <c r="X233">
        <v>0.12</v>
      </c>
    </row>
    <row r="234" spans="1:24" x14ac:dyDescent="0.35">
      <c r="A234" t="s">
        <v>61</v>
      </c>
      <c r="B234" t="s">
        <v>13</v>
      </c>
      <c r="C234" t="s">
        <v>62</v>
      </c>
      <c r="D234" t="s">
        <v>15</v>
      </c>
      <c r="E234">
        <v>1460</v>
      </c>
      <c r="F234" t="str">
        <f t="shared" si="30"/>
        <v>4</v>
      </c>
      <c r="G234">
        <v>3</v>
      </c>
      <c r="H234" t="s">
        <v>25</v>
      </c>
      <c r="I234" t="s">
        <v>59</v>
      </c>
      <c r="J234" t="str">
        <f t="shared" si="51"/>
        <v>Medium</v>
      </c>
      <c r="K234">
        <v>7.59</v>
      </c>
      <c r="L234" t="str">
        <f t="shared" si="52"/>
        <v>Alkaline</v>
      </c>
      <c r="M234">
        <v>10.6</v>
      </c>
      <c r="N234">
        <v>375</v>
      </c>
      <c r="O234" t="str">
        <f t="shared" si="31"/>
        <v>High</v>
      </c>
      <c r="P234" t="s">
        <v>24</v>
      </c>
      <c r="Q234" t="s">
        <v>11</v>
      </c>
      <c r="R234" t="s">
        <v>11</v>
      </c>
      <c r="S234">
        <v>4356</v>
      </c>
      <c r="T234">
        <v>263</v>
      </c>
      <c r="U234">
        <v>1.68</v>
      </c>
      <c r="V234">
        <v>0.03</v>
      </c>
      <c r="W234">
        <v>-0.76</v>
      </c>
      <c r="X234">
        <v>0.16</v>
      </c>
    </row>
    <row r="235" spans="1:24" x14ac:dyDescent="0.35">
      <c r="A235" t="s">
        <v>61</v>
      </c>
      <c r="B235" t="s">
        <v>13</v>
      </c>
      <c r="C235" t="s">
        <v>62</v>
      </c>
      <c r="D235" t="s">
        <v>15</v>
      </c>
      <c r="E235">
        <v>1460</v>
      </c>
      <c r="F235" t="str">
        <f t="shared" si="30"/>
        <v>4</v>
      </c>
      <c r="G235">
        <v>3</v>
      </c>
      <c r="H235" t="s">
        <v>25</v>
      </c>
      <c r="I235" t="s">
        <v>59</v>
      </c>
      <c r="J235" t="str">
        <f t="shared" si="51"/>
        <v>Medium</v>
      </c>
      <c r="K235">
        <v>7.84</v>
      </c>
      <c r="L235" t="str">
        <f t="shared" si="52"/>
        <v>Alkaline</v>
      </c>
      <c r="M235">
        <v>9.73</v>
      </c>
      <c r="N235">
        <v>375</v>
      </c>
      <c r="O235" t="str">
        <f t="shared" si="31"/>
        <v>High</v>
      </c>
      <c r="P235" t="s">
        <v>21</v>
      </c>
      <c r="Q235" t="s">
        <v>11</v>
      </c>
      <c r="R235" t="s">
        <v>11</v>
      </c>
      <c r="S235">
        <v>4962.3999999999996</v>
      </c>
      <c r="T235">
        <v>178</v>
      </c>
      <c r="U235">
        <v>2.74</v>
      </c>
      <c r="V235">
        <v>0.04</v>
      </c>
      <c r="W235">
        <v>-0.31</v>
      </c>
      <c r="X235">
        <v>0</v>
      </c>
    </row>
    <row r="236" spans="1:24" x14ac:dyDescent="0.35">
      <c r="A236" t="s">
        <v>61</v>
      </c>
      <c r="B236" t="s">
        <v>13</v>
      </c>
      <c r="C236" t="s">
        <v>62</v>
      </c>
      <c r="D236" t="s">
        <v>15</v>
      </c>
      <c r="E236">
        <v>1460</v>
      </c>
      <c r="F236" t="str">
        <f t="shared" si="30"/>
        <v>4</v>
      </c>
      <c r="G236">
        <v>3</v>
      </c>
      <c r="H236" t="s">
        <v>25</v>
      </c>
      <c r="I236" t="s">
        <v>59</v>
      </c>
      <c r="J236" t="str">
        <f t="shared" si="51"/>
        <v>Medium</v>
      </c>
      <c r="K236">
        <v>7.59</v>
      </c>
      <c r="L236" t="str">
        <f t="shared" si="52"/>
        <v>Alkaline</v>
      </c>
      <c r="M236">
        <v>10.6</v>
      </c>
      <c r="N236">
        <v>375</v>
      </c>
      <c r="O236" t="str">
        <f t="shared" si="31"/>
        <v>High</v>
      </c>
      <c r="P236" t="s">
        <v>24</v>
      </c>
      <c r="Q236" t="s">
        <v>11</v>
      </c>
      <c r="R236" t="s">
        <v>11</v>
      </c>
      <c r="S236">
        <v>4701.8999999999996</v>
      </c>
      <c r="T236">
        <v>91.5</v>
      </c>
      <c r="U236">
        <v>1.83</v>
      </c>
      <c r="V236">
        <v>0.06</v>
      </c>
      <c r="W236">
        <v>-0.37</v>
      </c>
      <c r="X236">
        <v>0.01</v>
      </c>
    </row>
    <row r="237" spans="1:24" x14ac:dyDescent="0.35">
      <c r="A237" t="s">
        <v>61</v>
      </c>
      <c r="B237" t="s">
        <v>13</v>
      </c>
      <c r="C237" t="s">
        <v>62</v>
      </c>
      <c r="D237" t="s">
        <v>15</v>
      </c>
      <c r="E237">
        <v>1460</v>
      </c>
      <c r="F237" t="str">
        <f t="shared" si="30"/>
        <v>4</v>
      </c>
      <c r="G237">
        <v>3</v>
      </c>
      <c r="H237" t="s">
        <v>25</v>
      </c>
      <c r="I237" t="s">
        <v>59</v>
      </c>
      <c r="J237" t="str">
        <f t="shared" si="51"/>
        <v>Medium</v>
      </c>
      <c r="K237">
        <v>7.84</v>
      </c>
      <c r="L237" t="str">
        <f t="shared" si="52"/>
        <v>Alkaline</v>
      </c>
      <c r="M237">
        <v>9.73</v>
      </c>
      <c r="N237">
        <v>375</v>
      </c>
      <c r="O237" t="str">
        <f t="shared" si="31"/>
        <v>High</v>
      </c>
      <c r="P237" t="s">
        <v>21</v>
      </c>
      <c r="Q237" t="s">
        <v>11</v>
      </c>
      <c r="R237" t="s">
        <v>11</v>
      </c>
      <c r="S237">
        <v>3511.8</v>
      </c>
      <c r="T237">
        <v>110.8</v>
      </c>
      <c r="U237">
        <v>1.64</v>
      </c>
      <c r="V237">
        <v>0.02</v>
      </c>
      <c r="W237">
        <v>-0.5</v>
      </c>
      <c r="X237">
        <v>0.06</v>
      </c>
    </row>
    <row r="238" spans="1:24" x14ac:dyDescent="0.35">
      <c r="A238" t="s">
        <v>61</v>
      </c>
      <c r="B238" t="s">
        <v>13</v>
      </c>
      <c r="C238" t="s">
        <v>62</v>
      </c>
      <c r="D238" t="s">
        <v>15</v>
      </c>
      <c r="E238">
        <v>1460</v>
      </c>
      <c r="F238" t="str">
        <f t="shared" si="30"/>
        <v>4</v>
      </c>
      <c r="G238">
        <v>3</v>
      </c>
      <c r="H238" t="s">
        <v>25</v>
      </c>
      <c r="I238" t="s">
        <v>59</v>
      </c>
      <c r="J238" t="str">
        <f t="shared" si="51"/>
        <v>Medium</v>
      </c>
      <c r="K238">
        <v>7.59</v>
      </c>
      <c r="L238" t="str">
        <f t="shared" si="52"/>
        <v>Alkaline</v>
      </c>
      <c r="M238">
        <v>10.6</v>
      </c>
      <c r="N238">
        <v>375</v>
      </c>
      <c r="O238" t="str">
        <f t="shared" si="31"/>
        <v>High</v>
      </c>
      <c r="P238" t="s">
        <v>24</v>
      </c>
      <c r="Q238" t="s">
        <v>11</v>
      </c>
      <c r="R238" t="s">
        <v>11</v>
      </c>
      <c r="S238">
        <v>3146.5</v>
      </c>
      <c r="T238">
        <v>72.06</v>
      </c>
      <c r="U238">
        <v>1.32</v>
      </c>
      <c r="V238">
        <v>0.22</v>
      </c>
      <c r="W238">
        <v>-0.65</v>
      </c>
      <c r="X238">
        <v>0.11</v>
      </c>
    </row>
    <row r="239" spans="1:24" x14ac:dyDescent="0.35">
      <c r="A239" t="s">
        <v>61</v>
      </c>
      <c r="B239" t="s">
        <v>13</v>
      </c>
      <c r="C239" t="s">
        <v>62</v>
      </c>
      <c r="D239" t="s">
        <v>15</v>
      </c>
      <c r="E239">
        <v>1460</v>
      </c>
      <c r="F239" t="str">
        <f t="shared" si="30"/>
        <v>4</v>
      </c>
      <c r="G239">
        <v>3</v>
      </c>
      <c r="H239" t="s">
        <v>25</v>
      </c>
      <c r="I239" t="s">
        <v>59</v>
      </c>
      <c r="J239" t="str">
        <f t="shared" si="51"/>
        <v>Medium</v>
      </c>
      <c r="K239">
        <v>7.84</v>
      </c>
      <c r="L239" t="str">
        <f t="shared" si="52"/>
        <v>Alkaline</v>
      </c>
      <c r="M239">
        <v>9.73</v>
      </c>
      <c r="N239">
        <v>375</v>
      </c>
      <c r="O239" t="str">
        <f t="shared" si="31"/>
        <v>High</v>
      </c>
      <c r="P239" t="s">
        <v>21</v>
      </c>
      <c r="Q239" t="s">
        <v>11</v>
      </c>
      <c r="R239" t="s">
        <v>11</v>
      </c>
      <c r="S239">
        <v>4654.8999999999996</v>
      </c>
      <c r="T239">
        <v>113</v>
      </c>
      <c r="U239">
        <v>2.39</v>
      </c>
      <c r="V239">
        <v>0.08</v>
      </c>
      <c r="W239">
        <v>-0.53</v>
      </c>
      <c r="X239">
        <v>0.04</v>
      </c>
    </row>
    <row r="240" spans="1:24" x14ac:dyDescent="0.35">
      <c r="A240" t="s">
        <v>61</v>
      </c>
      <c r="B240" t="s">
        <v>13</v>
      </c>
      <c r="C240" t="s">
        <v>62</v>
      </c>
      <c r="D240" t="s">
        <v>15</v>
      </c>
      <c r="E240">
        <v>1460</v>
      </c>
      <c r="F240" t="str">
        <f t="shared" si="30"/>
        <v>4</v>
      </c>
      <c r="G240">
        <v>3</v>
      </c>
      <c r="H240" t="s">
        <v>25</v>
      </c>
      <c r="I240" t="s">
        <v>59</v>
      </c>
      <c r="J240" t="str">
        <f t="shared" si="51"/>
        <v>Medium</v>
      </c>
      <c r="K240">
        <v>7.59</v>
      </c>
      <c r="L240" t="str">
        <f t="shared" si="52"/>
        <v>Alkaline</v>
      </c>
      <c r="M240">
        <v>10.6</v>
      </c>
      <c r="N240">
        <v>375</v>
      </c>
      <c r="O240" t="str">
        <f t="shared" si="31"/>
        <v>High</v>
      </c>
      <c r="P240" t="s">
        <v>24</v>
      </c>
      <c r="Q240" t="s">
        <v>11</v>
      </c>
      <c r="R240" t="s">
        <v>11</v>
      </c>
      <c r="S240">
        <v>4221.09</v>
      </c>
      <c r="T240">
        <v>29.6</v>
      </c>
      <c r="U240">
        <v>1.8</v>
      </c>
      <c r="V240">
        <v>0.08</v>
      </c>
      <c r="W240">
        <v>-0.6</v>
      </c>
      <c r="X240">
        <v>0.06</v>
      </c>
    </row>
    <row r="241" spans="1:24" x14ac:dyDescent="0.35">
      <c r="A241" t="s">
        <v>63</v>
      </c>
      <c r="B241" t="s">
        <v>13</v>
      </c>
      <c r="C241" t="s">
        <v>64</v>
      </c>
      <c r="D241" t="s">
        <v>10</v>
      </c>
      <c r="E241" t="s">
        <v>11</v>
      </c>
      <c r="G241">
        <v>4</v>
      </c>
      <c r="H241" t="s">
        <v>25</v>
      </c>
      <c r="I241" t="s">
        <v>65</v>
      </c>
      <c r="J241" t="str">
        <f t="shared" si="51"/>
        <v>Medium</v>
      </c>
      <c r="K241" t="s">
        <v>11</v>
      </c>
      <c r="M241">
        <v>10.7</v>
      </c>
      <c r="N241" t="s">
        <v>11</v>
      </c>
      <c r="O241" t="str">
        <f t="shared" si="31"/>
        <v>High</v>
      </c>
      <c r="P241" t="s">
        <v>21</v>
      </c>
      <c r="Q241" t="s">
        <v>11</v>
      </c>
      <c r="R241" t="s">
        <v>11</v>
      </c>
      <c r="S241">
        <v>-0.38</v>
      </c>
      <c r="T241">
        <v>0.01</v>
      </c>
      <c r="U241" t="s">
        <v>11</v>
      </c>
      <c r="V241" t="s">
        <v>11</v>
      </c>
      <c r="W241">
        <v>0.1</v>
      </c>
      <c r="X241">
        <v>0.01</v>
      </c>
    </row>
    <row r="242" spans="1:24" x14ac:dyDescent="0.35">
      <c r="A242" t="s">
        <v>63</v>
      </c>
      <c r="B242" t="s">
        <v>13</v>
      </c>
      <c r="C242" t="s">
        <v>64</v>
      </c>
      <c r="D242" t="s">
        <v>10</v>
      </c>
      <c r="E242" t="s">
        <v>11</v>
      </c>
      <c r="G242">
        <v>4</v>
      </c>
      <c r="H242" t="s">
        <v>25</v>
      </c>
      <c r="I242" t="s">
        <v>65</v>
      </c>
      <c r="J242" t="str">
        <f t="shared" si="51"/>
        <v>Medium</v>
      </c>
      <c r="K242" t="s">
        <v>11</v>
      </c>
      <c r="M242">
        <v>10.7</v>
      </c>
      <c r="N242" t="s">
        <v>11</v>
      </c>
      <c r="O242" t="str">
        <f t="shared" si="31"/>
        <v>High</v>
      </c>
      <c r="P242" t="s">
        <v>24</v>
      </c>
      <c r="Q242" t="s">
        <v>11</v>
      </c>
      <c r="R242" t="s">
        <v>11</v>
      </c>
      <c r="S242">
        <v>-0.42</v>
      </c>
      <c r="T242">
        <v>0.01</v>
      </c>
      <c r="U242" t="s">
        <v>11</v>
      </c>
      <c r="V242" t="s">
        <v>11</v>
      </c>
      <c r="W242">
        <v>0.1</v>
      </c>
      <c r="X242">
        <v>0.01</v>
      </c>
    </row>
    <row r="243" spans="1:24" x14ac:dyDescent="0.35">
      <c r="A243" t="s">
        <v>55</v>
      </c>
      <c r="B243" t="s">
        <v>13</v>
      </c>
      <c r="C243" t="s">
        <v>66</v>
      </c>
      <c r="D243" t="s">
        <v>15</v>
      </c>
      <c r="E243">
        <v>960</v>
      </c>
      <c r="F243" t="str">
        <f t="shared" si="30"/>
        <v>3</v>
      </c>
      <c r="G243">
        <v>3</v>
      </c>
      <c r="H243" t="s">
        <v>25</v>
      </c>
      <c r="I243" t="s">
        <v>59</v>
      </c>
      <c r="J243" t="str">
        <f t="shared" si="51"/>
        <v>Medium</v>
      </c>
      <c r="K243">
        <v>8.3000000000000007</v>
      </c>
      <c r="L243" t="str">
        <f t="shared" si="52"/>
        <v>Alkaline</v>
      </c>
      <c r="M243">
        <v>14.1</v>
      </c>
      <c r="N243">
        <v>180</v>
      </c>
      <c r="O243" t="str">
        <f t="shared" si="31"/>
        <v>Medium</v>
      </c>
      <c r="P243" t="s">
        <v>21</v>
      </c>
      <c r="Q243">
        <v>5.42</v>
      </c>
      <c r="R243">
        <f>Q243*0.05</f>
        <v>0.27100000000000002</v>
      </c>
      <c r="S243">
        <v>63.27</v>
      </c>
      <c r="T243">
        <f>S243*0.05</f>
        <v>3.1635000000000004</v>
      </c>
      <c r="U243" t="s">
        <v>11</v>
      </c>
      <c r="V243" t="s">
        <v>11</v>
      </c>
      <c r="W243" t="s">
        <v>11</v>
      </c>
      <c r="X243" t="s">
        <v>11</v>
      </c>
    </row>
    <row r="244" spans="1:24" x14ac:dyDescent="0.35">
      <c r="A244" t="s">
        <v>55</v>
      </c>
      <c r="B244" t="s">
        <v>13</v>
      </c>
      <c r="C244" t="s">
        <v>66</v>
      </c>
      <c r="D244" t="s">
        <v>15</v>
      </c>
      <c r="E244">
        <v>960</v>
      </c>
      <c r="F244" t="str">
        <f t="shared" si="30"/>
        <v>3</v>
      </c>
      <c r="G244">
        <v>3</v>
      </c>
      <c r="H244" t="s">
        <v>25</v>
      </c>
      <c r="I244" t="s">
        <v>59</v>
      </c>
      <c r="J244" t="str">
        <f t="shared" si="51"/>
        <v>Medium</v>
      </c>
      <c r="K244">
        <v>8.3000000000000007</v>
      </c>
      <c r="L244" t="str">
        <f t="shared" si="52"/>
        <v>Alkaline</v>
      </c>
      <c r="M244">
        <v>14.1</v>
      </c>
      <c r="N244">
        <v>180</v>
      </c>
      <c r="O244" t="str">
        <f t="shared" si="31"/>
        <v>Medium</v>
      </c>
      <c r="P244" t="s">
        <v>24</v>
      </c>
      <c r="Q244">
        <v>5.62</v>
      </c>
      <c r="R244">
        <f>Q244*0.05</f>
        <v>0.28100000000000003</v>
      </c>
      <c r="S244">
        <v>58.65</v>
      </c>
      <c r="T244">
        <f>S244*0.05</f>
        <v>2.9325000000000001</v>
      </c>
      <c r="U244" t="s">
        <v>11</v>
      </c>
      <c r="V244" t="s">
        <v>11</v>
      </c>
      <c r="W244" t="s">
        <v>11</v>
      </c>
      <c r="X244" t="s">
        <v>11</v>
      </c>
    </row>
    <row r="245" spans="1:24" x14ac:dyDescent="0.35">
      <c r="A245" t="s">
        <v>61</v>
      </c>
      <c r="B245" t="s">
        <v>13</v>
      </c>
      <c r="C245" t="s">
        <v>74</v>
      </c>
      <c r="D245" t="s">
        <v>10</v>
      </c>
      <c r="E245">
        <v>180</v>
      </c>
      <c r="F245" t="str">
        <f t="shared" si="30"/>
        <v>1</v>
      </c>
      <c r="G245">
        <v>3</v>
      </c>
      <c r="H245" t="s">
        <v>23</v>
      </c>
      <c r="I245" t="s">
        <v>75</v>
      </c>
      <c r="J245" t="str">
        <f t="shared" si="51"/>
        <v>Fine</v>
      </c>
      <c r="K245">
        <v>4.83</v>
      </c>
      <c r="L245" t="str">
        <f t="shared" si="52"/>
        <v>Acidic</v>
      </c>
      <c r="M245">
        <v>10.3</v>
      </c>
      <c r="N245">
        <v>81</v>
      </c>
      <c r="O245" t="str">
        <f t="shared" si="31"/>
        <v>Low</v>
      </c>
      <c r="P245" t="s">
        <v>21</v>
      </c>
      <c r="Q245">
        <v>4.8</v>
      </c>
      <c r="R245">
        <f>Q245*0.05</f>
        <v>0.24</v>
      </c>
      <c r="S245" t="s">
        <v>11</v>
      </c>
      <c r="T245" t="s">
        <v>11</v>
      </c>
      <c r="U245">
        <v>0.154</v>
      </c>
      <c r="V245">
        <f>U245*0.05</f>
        <v>7.7000000000000002E-3</v>
      </c>
      <c r="W245">
        <v>248.4</v>
      </c>
      <c r="X245">
        <f>W245*0.05</f>
        <v>12.420000000000002</v>
      </c>
    </row>
    <row r="246" spans="1:24" x14ac:dyDescent="0.35">
      <c r="A246" t="s">
        <v>61</v>
      </c>
      <c r="B246" t="s">
        <v>13</v>
      </c>
      <c r="C246" t="s">
        <v>74</v>
      </c>
      <c r="D246" t="s">
        <v>10</v>
      </c>
      <c r="E246">
        <v>180</v>
      </c>
      <c r="F246" t="str">
        <f t="shared" si="30"/>
        <v>1</v>
      </c>
      <c r="G246">
        <v>3</v>
      </c>
      <c r="H246" t="s">
        <v>23</v>
      </c>
      <c r="I246" t="s">
        <v>75</v>
      </c>
      <c r="J246" t="str">
        <f t="shared" si="51"/>
        <v>Fine</v>
      </c>
      <c r="K246">
        <v>4.83</v>
      </c>
      <c r="L246" t="str">
        <f t="shared" si="52"/>
        <v>Acidic</v>
      </c>
      <c r="M246">
        <v>10.3</v>
      </c>
      <c r="N246">
        <v>81</v>
      </c>
      <c r="O246" t="str">
        <f t="shared" si="31"/>
        <v>Low</v>
      </c>
      <c r="P246" t="s">
        <v>24</v>
      </c>
      <c r="Q246">
        <v>4.9000000000000004</v>
      </c>
      <c r="R246">
        <f>Q246*0.05</f>
        <v>0.24500000000000002</v>
      </c>
      <c r="S246" t="s">
        <v>11</v>
      </c>
      <c r="T246" t="s">
        <v>11</v>
      </c>
      <c r="U246">
        <v>0.156</v>
      </c>
      <c r="V246">
        <f>U246*0.05</f>
        <v>7.8000000000000005E-3</v>
      </c>
      <c r="W246">
        <v>265.89999999999998</v>
      </c>
      <c r="X246">
        <f>W246*0.05</f>
        <v>13.295</v>
      </c>
    </row>
    <row r="247" spans="1:24" x14ac:dyDescent="0.35">
      <c r="A247" t="s">
        <v>61</v>
      </c>
      <c r="B247" t="s">
        <v>13</v>
      </c>
      <c r="C247" t="s">
        <v>74</v>
      </c>
      <c r="D247" t="s">
        <v>10</v>
      </c>
      <c r="E247">
        <v>180</v>
      </c>
      <c r="F247" t="str">
        <f t="shared" si="30"/>
        <v>1</v>
      </c>
      <c r="G247">
        <v>3</v>
      </c>
      <c r="H247" t="s">
        <v>23</v>
      </c>
      <c r="I247" t="s">
        <v>75</v>
      </c>
      <c r="J247" t="str">
        <f t="shared" si="51"/>
        <v>Fine</v>
      </c>
      <c r="K247">
        <v>4.83</v>
      </c>
      <c r="L247" t="str">
        <f t="shared" si="52"/>
        <v>Acidic</v>
      </c>
      <c r="M247">
        <v>10.3</v>
      </c>
      <c r="N247">
        <v>101</v>
      </c>
      <c r="O247" t="str">
        <f t="shared" si="31"/>
        <v>Medium</v>
      </c>
      <c r="P247" t="s">
        <v>21</v>
      </c>
      <c r="Q247">
        <v>5.6</v>
      </c>
      <c r="R247">
        <f t="shared" ref="R247:R248" si="53">Q247*0.05</f>
        <v>0.27999999999999997</v>
      </c>
      <c r="S247" t="s">
        <v>11</v>
      </c>
      <c r="T247" t="s">
        <v>11</v>
      </c>
      <c r="U247">
        <v>7.3999999999999996E-2</v>
      </c>
      <c r="V247">
        <f t="shared" ref="V247:V248" si="54">U247*0.05</f>
        <v>3.7000000000000002E-3</v>
      </c>
      <c r="W247">
        <v>575.1</v>
      </c>
      <c r="X247">
        <f t="shared" ref="X247:X248" si="55">W247*0.05</f>
        <v>28.755000000000003</v>
      </c>
    </row>
    <row r="248" spans="1:24" x14ac:dyDescent="0.35">
      <c r="A248" t="s">
        <v>61</v>
      </c>
      <c r="B248" t="s">
        <v>13</v>
      </c>
      <c r="C248" t="s">
        <v>74</v>
      </c>
      <c r="D248" t="s">
        <v>10</v>
      </c>
      <c r="E248">
        <v>180</v>
      </c>
      <c r="F248" t="str">
        <f t="shared" si="30"/>
        <v>1</v>
      </c>
      <c r="G248">
        <v>3</v>
      </c>
      <c r="H248" t="s">
        <v>23</v>
      </c>
      <c r="I248" t="s">
        <v>75</v>
      </c>
      <c r="J248" t="str">
        <f t="shared" si="51"/>
        <v>Fine</v>
      </c>
      <c r="K248">
        <v>4.83</v>
      </c>
      <c r="L248" t="str">
        <f t="shared" si="52"/>
        <v>Acidic</v>
      </c>
      <c r="M248">
        <v>10.3</v>
      </c>
      <c r="N248">
        <v>101</v>
      </c>
      <c r="O248" t="str">
        <f t="shared" si="31"/>
        <v>Medium</v>
      </c>
      <c r="P248" t="s">
        <v>24</v>
      </c>
      <c r="Q248">
        <v>5.0999999999999996</v>
      </c>
      <c r="R248">
        <f t="shared" si="53"/>
        <v>0.255</v>
      </c>
      <c r="S248" t="s">
        <v>11</v>
      </c>
      <c r="T248" t="s">
        <v>11</v>
      </c>
      <c r="U248">
        <v>0.218</v>
      </c>
      <c r="V248">
        <f t="shared" si="54"/>
        <v>1.09E-2</v>
      </c>
      <c r="W248">
        <v>502.9</v>
      </c>
      <c r="X248">
        <f t="shared" si="55"/>
        <v>25.145</v>
      </c>
    </row>
    <row r="249" spans="1:24" x14ac:dyDescent="0.35">
      <c r="A249" t="s">
        <v>55</v>
      </c>
      <c r="B249" t="s">
        <v>13</v>
      </c>
      <c r="C249" t="s">
        <v>66</v>
      </c>
      <c r="D249" t="s">
        <v>17</v>
      </c>
      <c r="E249">
        <v>1095</v>
      </c>
      <c r="F249" t="str">
        <f t="shared" si="30"/>
        <v>3</v>
      </c>
      <c r="G249">
        <v>3</v>
      </c>
      <c r="H249" t="s">
        <v>25</v>
      </c>
      <c r="I249" t="s">
        <v>59</v>
      </c>
      <c r="J249" t="str">
        <f t="shared" ref="J249:J267" si="56">IF(I249="silt clay","Fine",IF(I249="clay","Fine",IF(I249="sandy clay","Fine",IF(I249="sandy clay loam","Coarse",IF(I249="sandy loam","Coarse",IF(I249="loamy sand","Coarse",IF(I249="organic","Organic","Medium")))))))</f>
        <v>Medium</v>
      </c>
      <c r="K249">
        <v>8.3000000000000007</v>
      </c>
      <c r="L249" t="str">
        <f t="shared" si="52"/>
        <v>Alkaline</v>
      </c>
      <c r="M249">
        <v>14.1</v>
      </c>
      <c r="N249">
        <v>210</v>
      </c>
      <c r="O249" t="str">
        <f t="shared" si="31"/>
        <v>Medium</v>
      </c>
      <c r="P249" t="s">
        <v>21</v>
      </c>
      <c r="Q249">
        <v>13.2</v>
      </c>
      <c r="R249">
        <v>1.67</v>
      </c>
      <c r="S249">
        <v>6670</v>
      </c>
      <c r="T249">
        <v>144</v>
      </c>
      <c r="U249" t="s">
        <v>11</v>
      </c>
      <c r="V249" t="s">
        <v>11</v>
      </c>
      <c r="W249" t="s">
        <v>11</v>
      </c>
      <c r="X249" t="s">
        <v>11</v>
      </c>
    </row>
    <row r="250" spans="1:24" x14ac:dyDescent="0.35">
      <c r="A250" t="s">
        <v>55</v>
      </c>
      <c r="B250" t="s">
        <v>13</v>
      </c>
      <c r="C250" t="s">
        <v>66</v>
      </c>
      <c r="D250" t="s">
        <v>17</v>
      </c>
      <c r="E250">
        <v>1095</v>
      </c>
      <c r="F250" t="str">
        <f t="shared" si="30"/>
        <v>3</v>
      </c>
      <c r="G250">
        <v>3</v>
      </c>
      <c r="H250" t="s">
        <v>25</v>
      </c>
      <c r="I250" t="s">
        <v>59</v>
      </c>
      <c r="J250" t="str">
        <f t="shared" si="56"/>
        <v>Medium</v>
      </c>
      <c r="K250">
        <v>8.3000000000000007</v>
      </c>
      <c r="L250" t="str">
        <f t="shared" si="52"/>
        <v>Alkaline</v>
      </c>
      <c r="M250">
        <v>14.1</v>
      </c>
      <c r="N250">
        <v>210</v>
      </c>
      <c r="O250" t="str">
        <f t="shared" si="31"/>
        <v>Medium</v>
      </c>
      <c r="P250" t="s">
        <v>24</v>
      </c>
      <c r="Q250">
        <v>14.02</v>
      </c>
      <c r="R250">
        <v>0.76</v>
      </c>
      <c r="S250">
        <v>7355</v>
      </c>
      <c r="T250">
        <v>528</v>
      </c>
      <c r="U250" t="s">
        <v>11</v>
      </c>
      <c r="V250" t="s">
        <v>11</v>
      </c>
      <c r="W250" t="s">
        <v>11</v>
      </c>
      <c r="X250" t="s">
        <v>11</v>
      </c>
    </row>
    <row r="251" spans="1:24" x14ac:dyDescent="0.35">
      <c r="A251" t="s">
        <v>55</v>
      </c>
      <c r="B251" t="s">
        <v>13</v>
      </c>
      <c r="C251" t="s">
        <v>66</v>
      </c>
      <c r="D251" t="s">
        <v>17</v>
      </c>
      <c r="E251">
        <v>1095</v>
      </c>
      <c r="F251" t="str">
        <f t="shared" si="30"/>
        <v>3</v>
      </c>
      <c r="G251">
        <v>3</v>
      </c>
      <c r="H251" t="s">
        <v>25</v>
      </c>
      <c r="I251" t="s">
        <v>59</v>
      </c>
      <c r="J251" t="str">
        <f t="shared" si="56"/>
        <v>Medium</v>
      </c>
      <c r="K251">
        <v>8.3000000000000007</v>
      </c>
      <c r="L251" t="str">
        <f t="shared" si="52"/>
        <v>Alkaline</v>
      </c>
      <c r="M251">
        <v>14.1</v>
      </c>
      <c r="N251">
        <v>210</v>
      </c>
      <c r="O251" t="str">
        <f t="shared" si="31"/>
        <v>Medium</v>
      </c>
      <c r="P251" t="s">
        <v>21</v>
      </c>
      <c r="Q251">
        <v>4.88</v>
      </c>
      <c r="R251">
        <v>0.56999999999999995</v>
      </c>
      <c r="S251">
        <v>8964</v>
      </c>
      <c r="T251">
        <v>213</v>
      </c>
      <c r="U251" t="s">
        <v>11</v>
      </c>
      <c r="V251" t="s">
        <v>11</v>
      </c>
      <c r="W251" t="s">
        <v>11</v>
      </c>
      <c r="X251" t="s">
        <v>11</v>
      </c>
    </row>
    <row r="252" spans="1:24" x14ac:dyDescent="0.35">
      <c r="A252" t="s">
        <v>55</v>
      </c>
      <c r="B252" t="s">
        <v>13</v>
      </c>
      <c r="C252" t="s">
        <v>66</v>
      </c>
      <c r="D252" t="s">
        <v>17</v>
      </c>
      <c r="E252">
        <v>1095</v>
      </c>
      <c r="F252" t="str">
        <f t="shared" si="30"/>
        <v>3</v>
      </c>
      <c r="G252">
        <v>3</v>
      </c>
      <c r="H252" t="s">
        <v>25</v>
      </c>
      <c r="I252" t="s">
        <v>59</v>
      </c>
      <c r="J252" t="str">
        <f t="shared" si="56"/>
        <v>Medium</v>
      </c>
      <c r="K252">
        <v>8.3000000000000007</v>
      </c>
      <c r="L252" t="str">
        <f t="shared" si="52"/>
        <v>Alkaline</v>
      </c>
      <c r="M252">
        <v>14.1</v>
      </c>
      <c r="N252">
        <v>210</v>
      </c>
      <c r="O252" t="str">
        <f t="shared" si="31"/>
        <v>Medium</v>
      </c>
      <c r="P252" t="s">
        <v>24</v>
      </c>
      <c r="Q252">
        <v>6.52</v>
      </c>
      <c r="R252">
        <v>0.47099999999999997</v>
      </c>
      <c r="S252">
        <v>7790</v>
      </c>
      <c r="T252">
        <v>144</v>
      </c>
      <c r="U252" t="s">
        <v>11</v>
      </c>
      <c r="V252" t="s">
        <v>11</v>
      </c>
      <c r="W252" t="s">
        <v>11</v>
      </c>
      <c r="X252" t="s">
        <v>11</v>
      </c>
    </row>
    <row r="253" spans="1:24" x14ac:dyDescent="0.35">
      <c r="A253" t="s">
        <v>55</v>
      </c>
      <c r="B253" t="s">
        <v>13</v>
      </c>
      <c r="C253" t="s">
        <v>66</v>
      </c>
      <c r="D253" t="s">
        <v>15</v>
      </c>
      <c r="E253">
        <v>1095</v>
      </c>
      <c r="F253" t="str">
        <f t="shared" si="30"/>
        <v>3</v>
      </c>
      <c r="G253">
        <v>3</v>
      </c>
      <c r="H253" t="s">
        <v>25</v>
      </c>
      <c r="I253" t="s">
        <v>59</v>
      </c>
      <c r="J253" t="str">
        <f t="shared" si="56"/>
        <v>Medium</v>
      </c>
      <c r="K253">
        <v>8.3000000000000007</v>
      </c>
      <c r="L253" t="str">
        <f t="shared" si="52"/>
        <v>Alkaline</v>
      </c>
      <c r="M253">
        <v>14.1</v>
      </c>
      <c r="N253">
        <v>210</v>
      </c>
      <c r="O253" t="str">
        <f t="shared" si="31"/>
        <v>Medium</v>
      </c>
      <c r="P253" t="s">
        <v>21</v>
      </c>
      <c r="Q253">
        <v>6.26</v>
      </c>
      <c r="R253">
        <v>0.28000000000000003</v>
      </c>
      <c r="S253">
        <v>2526.6</v>
      </c>
      <c r="T253">
        <v>7.3</v>
      </c>
      <c r="U253" t="s">
        <v>11</v>
      </c>
      <c r="V253" t="s">
        <v>11</v>
      </c>
      <c r="W253" t="s">
        <v>11</v>
      </c>
      <c r="X253" t="s">
        <v>11</v>
      </c>
    </row>
    <row r="254" spans="1:24" x14ac:dyDescent="0.35">
      <c r="A254" t="s">
        <v>55</v>
      </c>
      <c r="B254" t="s">
        <v>13</v>
      </c>
      <c r="C254" t="s">
        <v>66</v>
      </c>
      <c r="D254" t="s">
        <v>15</v>
      </c>
      <c r="E254">
        <v>1095</v>
      </c>
      <c r="F254" t="str">
        <f t="shared" si="30"/>
        <v>3</v>
      </c>
      <c r="G254">
        <v>3</v>
      </c>
      <c r="H254" t="s">
        <v>25</v>
      </c>
      <c r="I254" t="s">
        <v>59</v>
      </c>
      <c r="J254" t="str">
        <f t="shared" si="56"/>
        <v>Medium</v>
      </c>
      <c r="K254">
        <v>8.3000000000000007</v>
      </c>
      <c r="L254" t="str">
        <f t="shared" si="52"/>
        <v>Alkaline</v>
      </c>
      <c r="M254">
        <v>14.1</v>
      </c>
      <c r="N254">
        <v>210</v>
      </c>
      <c r="O254" t="str">
        <f t="shared" si="31"/>
        <v>Medium</v>
      </c>
      <c r="P254" t="s">
        <v>24</v>
      </c>
      <c r="Q254">
        <v>6.43</v>
      </c>
      <c r="R254">
        <v>0.91</v>
      </c>
      <c r="S254">
        <v>2564.6999999999998</v>
      </c>
      <c r="T254">
        <v>7.1</v>
      </c>
      <c r="U254" t="s">
        <v>11</v>
      </c>
      <c r="V254" t="s">
        <v>11</v>
      </c>
      <c r="W254" t="s">
        <v>11</v>
      </c>
      <c r="X254" t="s">
        <v>11</v>
      </c>
    </row>
    <row r="255" spans="1:24" x14ac:dyDescent="0.35">
      <c r="A255" t="s">
        <v>55</v>
      </c>
      <c r="B255" t="s">
        <v>13</v>
      </c>
      <c r="C255" t="s">
        <v>66</v>
      </c>
      <c r="D255" t="s">
        <v>15</v>
      </c>
      <c r="E255">
        <v>1095</v>
      </c>
      <c r="F255" t="str">
        <f t="shared" si="30"/>
        <v>3</v>
      </c>
      <c r="G255">
        <v>3</v>
      </c>
      <c r="H255" t="s">
        <v>25</v>
      </c>
      <c r="I255" t="s">
        <v>59</v>
      </c>
      <c r="J255" t="str">
        <f t="shared" si="56"/>
        <v>Medium</v>
      </c>
      <c r="K255">
        <v>8.3000000000000007</v>
      </c>
      <c r="L255" t="str">
        <f t="shared" si="52"/>
        <v>Alkaline</v>
      </c>
      <c r="M255">
        <v>14.1</v>
      </c>
      <c r="N255">
        <v>210</v>
      </c>
      <c r="O255" t="str">
        <f t="shared" si="31"/>
        <v>Medium</v>
      </c>
      <c r="P255" t="s">
        <v>21</v>
      </c>
      <c r="Q255">
        <v>4.59</v>
      </c>
      <c r="R255">
        <v>0.65</v>
      </c>
      <c r="S255">
        <v>1982</v>
      </c>
      <c r="T255">
        <v>22</v>
      </c>
      <c r="U255" t="s">
        <v>11</v>
      </c>
      <c r="V255" t="s">
        <v>11</v>
      </c>
      <c r="W255" t="s">
        <v>11</v>
      </c>
      <c r="X255" t="s">
        <v>11</v>
      </c>
    </row>
    <row r="256" spans="1:24" x14ac:dyDescent="0.35">
      <c r="A256" t="s">
        <v>55</v>
      </c>
      <c r="B256" t="s">
        <v>13</v>
      </c>
      <c r="C256" t="s">
        <v>66</v>
      </c>
      <c r="D256" t="s">
        <v>15</v>
      </c>
      <c r="E256">
        <v>1095</v>
      </c>
      <c r="F256" t="str">
        <f t="shared" si="30"/>
        <v>3</v>
      </c>
      <c r="G256">
        <v>3</v>
      </c>
      <c r="H256" t="s">
        <v>25</v>
      </c>
      <c r="I256" t="s">
        <v>59</v>
      </c>
      <c r="J256" t="str">
        <f t="shared" si="56"/>
        <v>Medium</v>
      </c>
      <c r="K256">
        <v>8.3000000000000007</v>
      </c>
      <c r="L256" t="str">
        <f t="shared" si="52"/>
        <v>Alkaline</v>
      </c>
      <c r="M256">
        <v>14.1</v>
      </c>
      <c r="N256">
        <v>210</v>
      </c>
      <c r="O256" t="str">
        <f t="shared" si="31"/>
        <v>Medium</v>
      </c>
      <c r="P256" t="s">
        <v>24</v>
      </c>
      <c r="Q256">
        <v>4.8499999999999996</v>
      </c>
      <c r="R256">
        <v>0.63</v>
      </c>
      <c r="S256">
        <v>1762</v>
      </c>
      <c r="T256">
        <v>8.9</v>
      </c>
      <c r="U256" t="s">
        <v>11</v>
      </c>
      <c r="V256" t="s">
        <v>11</v>
      </c>
      <c r="W256" t="s">
        <v>11</v>
      </c>
      <c r="X256" t="s">
        <v>11</v>
      </c>
    </row>
    <row r="257" spans="1:24" x14ac:dyDescent="0.35">
      <c r="A257" t="s">
        <v>55</v>
      </c>
      <c r="B257" t="s">
        <v>13</v>
      </c>
      <c r="C257" t="s">
        <v>66</v>
      </c>
      <c r="D257" t="s">
        <v>15</v>
      </c>
      <c r="E257">
        <v>1095</v>
      </c>
      <c r="F257" t="str">
        <f t="shared" si="30"/>
        <v>3</v>
      </c>
      <c r="G257">
        <v>3</v>
      </c>
      <c r="H257" t="s">
        <v>25</v>
      </c>
      <c r="I257" t="s">
        <v>59</v>
      </c>
      <c r="J257" t="str">
        <f t="shared" si="56"/>
        <v>Medium</v>
      </c>
      <c r="K257">
        <v>8.3000000000000007</v>
      </c>
      <c r="L257" t="str">
        <f t="shared" si="52"/>
        <v>Alkaline</v>
      </c>
      <c r="M257">
        <v>14.1</v>
      </c>
      <c r="N257">
        <v>210</v>
      </c>
      <c r="O257" t="str">
        <f t="shared" si="31"/>
        <v>Medium</v>
      </c>
      <c r="P257" t="s">
        <v>21</v>
      </c>
      <c r="Q257">
        <v>7.08</v>
      </c>
      <c r="R257">
        <v>0.35</v>
      </c>
      <c r="S257">
        <v>1985</v>
      </c>
      <c r="T257">
        <v>5.9</v>
      </c>
      <c r="U257" t="s">
        <v>11</v>
      </c>
      <c r="V257" t="s">
        <v>11</v>
      </c>
      <c r="W257" t="s">
        <v>11</v>
      </c>
      <c r="X257" t="s">
        <v>11</v>
      </c>
    </row>
    <row r="258" spans="1:24" x14ac:dyDescent="0.35">
      <c r="A258" t="s">
        <v>55</v>
      </c>
      <c r="B258" t="s">
        <v>13</v>
      </c>
      <c r="C258" t="s">
        <v>66</v>
      </c>
      <c r="D258" t="s">
        <v>15</v>
      </c>
      <c r="E258">
        <v>1095</v>
      </c>
      <c r="F258" t="str">
        <f t="shared" si="30"/>
        <v>3</v>
      </c>
      <c r="G258">
        <v>3</v>
      </c>
      <c r="H258" t="s">
        <v>25</v>
      </c>
      <c r="I258" t="s">
        <v>59</v>
      </c>
      <c r="J258" t="str">
        <f t="shared" si="56"/>
        <v>Medium</v>
      </c>
      <c r="K258">
        <v>8.3000000000000007</v>
      </c>
      <c r="L258" t="str">
        <f t="shared" si="52"/>
        <v>Alkaline</v>
      </c>
      <c r="M258">
        <v>14.1</v>
      </c>
      <c r="N258">
        <v>210</v>
      </c>
      <c r="O258" t="str">
        <f t="shared" si="31"/>
        <v>Medium</v>
      </c>
      <c r="P258" t="s">
        <v>24</v>
      </c>
      <c r="Q258">
        <v>7.16</v>
      </c>
      <c r="R258">
        <v>0.44</v>
      </c>
      <c r="S258">
        <v>1978.6</v>
      </c>
      <c r="T258">
        <v>291</v>
      </c>
      <c r="U258" t="s">
        <v>11</v>
      </c>
      <c r="V258" t="s">
        <v>11</v>
      </c>
      <c r="W258" t="s">
        <v>11</v>
      </c>
      <c r="X258" t="s">
        <v>11</v>
      </c>
    </row>
    <row r="259" spans="1:24" x14ac:dyDescent="0.35">
      <c r="A259" t="s">
        <v>76</v>
      </c>
      <c r="B259" t="s">
        <v>13</v>
      </c>
      <c r="C259" t="s">
        <v>62</v>
      </c>
      <c r="D259" t="s">
        <v>17</v>
      </c>
      <c r="E259">
        <v>720</v>
      </c>
      <c r="F259" t="str">
        <f t="shared" ref="F259:F322" si="57">IF(E259&lt;366, "1", IF(E259&lt;731, "2", IF(E259&lt;1096, "3", IF(E259&lt;1461, "4", IF(E259&gt;1460, "5")))))</f>
        <v>2</v>
      </c>
      <c r="G259">
        <v>3</v>
      </c>
      <c r="H259" t="s">
        <v>25</v>
      </c>
      <c r="I259" t="s">
        <v>77</v>
      </c>
      <c r="J259" t="str">
        <f t="shared" si="56"/>
        <v>Medium</v>
      </c>
      <c r="K259">
        <v>8.1</v>
      </c>
      <c r="L259" t="str">
        <f>IF(K259&lt;6.6, "Acidic", IF(K259&lt;7.4, "Neutral", IF(K259&gt;7.3, "Alkaline")))</f>
        <v>Alkaline</v>
      </c>
      <c r="M259" t="s">
        <v>11</v>
      </c>
      <c r="N259">
        <v>150</v>
      </c>
      <c r="O259" t="str">
        <f t="shared" ref="O259:O322" si="58">IF(N259&lt;101, "Low", IF(N259&lt;221, "Medium", IF(N259&gt;220, "High")))</f>
        <v>Medium</v>
      </c>
      <c r="P259" t="s">
        <v>21</v>
      </c>
      <c r="Q259">
        <v>80.900000000000006</v>
      </c>
      <c r="R259">
        <v>7.8</v>
      </c>
      <c r="S259" t="s">
        <v>11</v>
      </c>
      <c r="T259" t="s">
        <v>11</v>
      </c>
      <c r="U259">
        <v>1.6</v>
      </c>
      <c r="V259">
        <f>U259*0.05</f>
        <v>8.0000000000000016E-2</v>
      </c>
      <c r="W259">
        <v>-1.8</v>
      </c>
      <c r="X259">
        <f>W259*0.05</f>
        <v>-9.0000000000000011E-2</v>
      </c>
    </row>
    <row r="260" spans="1:24" x14ac:dyDescent="0.35">
      <c r="A260" t="s">
        <v>76</v>
      </c>
      <c r="B260" t="s">
        <v>13</v>
      </c>
      <c r="C260" t="s">
        <v>62</v>
      </c>
      <c r="D260" t="s">
        <v>17</v>
      </c>
      <c r="E260">
        <v>720</v>
      </c>
      <c r="F260" t="str">
        <f t="shared" si="57"/>
        <v>2</v>
      </c>
      <c r="G260">
        <v>3</v>
      </c>
      <c r="H260" t="s">
        <v>25</v>
      </c>
      <c r="I260" t="s">
        <v>77</v>
      </c>
      <c r="J260" t="str">
        <f t="shared" si="56"/>
        <v>Medium</v>
      </c>
      <c r="K260">
        <v>8.1</v>
      </c>
      <c r="L260" t="str">
        <f t="shared" ref="L260:L266" si="59">IF(K260&lt;6.6, "Acidic", IF(K260&lt;7.4, "Neutral", IF(K260&gt;7.3, "Alkaline")))</f>
        <v>Alkaline</v>
      </c>
      <c r="M260" t="s">
        <v>11</v>
      </c>
      <c r="N260">
        <v>150</v>
      </c>
      <c r="O260" t="str">
        <f t="shared" si="58"/>
        <v>Medium</v>
      </c>
      <c r="P260" t="s">
        <v>24</v>
      </c>
      <c r="Q260">
        <v>82.5</v>
      </c>
      <c r="R260">
        <v>9.3000000000000007</v>
      </c>
      <c r="S260" t="s">
        <v>11</v>
      </c>
      <c r="T260" t="s">
        <v>11</v>
      </c>
      <c r="U260">
        <v>1.8</v>
      </c>
      <c r="V260">
        <f t="shared" ref="V260:V284" si="60">U260*0.05</f>
        <v>9.0000000000000011E-2</v>
      </c>
      <c r="W260">
        <v>-2.2000000000000002</v>
      </c>
      <c r="X260">
        <f t="shared" ref="X260:X282" si="61">W260*0.05</f>
        <v>-0.11000000000000001</v>
      </c>
    </row>
    <row r="261" spans="1:24" x14ac:dyDescent="0.35">
      <c r="A261" t="s">
        <v>76</v>
      </c>
      <c r="B261" t="s">
        <v>13</v>
      </c>
      <c r="C261" t="s">
        <v>62</v>
      </c>
      <c r="D261" t="s">
        <v>15</v>
      </c>
      <c r="E261">
        <v>720</v>
      </c>
      <c r="F261" t="str">
        <f t="shared" si="57"/>
        <v>2</v>
      </c>
      <c r="G261">
        <v>3</v>
      </c>
      <c r="H261" t="s">
        <v>25</v>
      </c>
      <c r="I261" t="s">
        <v>77</v>
      </c>
      <c r="J261" t="str">
        <f t="shared" si="56"/>
        <v>Medium</v>
      </c>
      <c r="K261">
        <v>8.1</v>
      </c>
      <c r="L261" t="str">
        <f t="shared" si="59"/>
        <v>Alkaline</v>
      </c>
      <c r="M261" t="s">
        <v>11</v>
      </c>
      <c r="N261">
        <v>170</v>
      </c>
      <c r="O261" t="str">
        <f t="shared" si="58"/>
        <v>Medium</v>
      </c>
      <c r="P261" t="s">
        <v>21</v>
      </c>
      <c r="Q261">
        <v>141</v>
      </c>
      <c r="R261">
        <v>14.1</v>
      </c>
      <c r="S261" t="s">
        <v>11</v>
      </c>
      <c r="T261" t="s">
        <v>11</v>
      </c>
      <c r="U261">
        <v>1.3</v>
      </c>
      <c r="V261">
        <f t="shared" si="60"/>
        <v>6.5000000000000002E-2</v>
      </c>
      <c r="W261">
        <v>-1.1000000000000001</v>
      </c>
      <c r="X261">
        <f t="shared" si="61"/>
        <v>-5.5000000000000007E-2</v>
      </c>
    </row>
    <row r="262" spans="1:24" x14ac:dyDescent="0.35">
      <c r="A262" t="s">
        <v>76</v>
      </c>
      <c r="B262" t="s">
        <v>13</v>
      </c>
      <c r="C262" t="s">
        <v>62</v>
      </c>
      <c r="D262" t="s">
        <v>15</v>
      </c>
      <c r="E262">
        <v>720</v>
      </c>
      <c r="F262" t="str">
        <f t="shared" si="57"/>
        <v>2</v>
      </c>
      <c r="G262">
        <v>3</v>
      </c>
      <c r="H262" t="s">
        <v>25</v>
      </c>
      <c r="I262" t="s">
        <v>77</v>
      </c>
      <c r="J262" t="str">
        <f t="shared" si="56"/>
        <v>Medium</v>
      </c>
      <c r="K262">
        <v>8.1</v>
      </c>
      <c r="L262" t="str">
        <f t="shared" si="59"/>
        <v>Alkaline</v>
      </c>
      <c r="M262" t="s">
        <v>11</v>
      </c>
      <c r="N262">
        <v>170</v>
      </c>
      <c r="O262" t="str">
        <f t="shared" si="58"/>
        <v>Medium</v>
      </c>
      <c r="P262" t="s">
        <v>24</v>
      </c>
      <c r="Q262">
        <v>160.19999999999999</v>
      </c>
      <c r="R262">
        <v>11.8</v>
      </c>
      <c r="S262" t="s">
        <v>11</v>
      </c>
      <c r="T262" t="s">
        <v>11</v>
      </c>
      <c r="U262">
        <v>1.6</v>
      </c>
      <c r="V262">
        <f t="shared" si="60"/>
        <v>8.0000000000000016E-2</v>
      </c>
      <c r="W262">
        <v>-1.5</v>
      </c>
      <c r="X262">
        <f t="shared" si="61"/>
        <v>-7.5000000000000011E-2</v>
      </c>
    </row>
    <row r="263" spans="1:24" x14ac:dyDescent="0.35">
      <c r="A263" t="s">
        <v>76</v>
      </c>
      <c r="B263" t="s">
        <v>13</v>
      </c>
      <c r="C263" t="s">
        <v>62</v>
      </c>
      <c r="D263" t="s">
        <v>17</v>
      </c>
      <c r="E263">
        <v>720</v>
      </c>
      <c r="F263" t="str">
        <f t="shared" si="57"/>
        <v>2</v>
      </c>
      <c r="G263">
        <v>3</v>
      </c>
      <c r="H263" t="s">
        <v>25</v>
      </c>
      <c r="I263" t="s">
        <v>77</v>
      </c>
      <c r="J263" t="str">
        <f t="shared" si="56"/>
        <v>Medium</v>
      </c>
      <c r="K263">
        <v>8.1</v>
      </c>
      <c r="L263" t="str">
        <f t="shared" si="59"/>
        <v>Alkaline</v>
      </c>
      <c r="M263" t="s">
        <v>11</v>
      </c>
      <c r="N263">
        <v>150</v>
      </c>
      <c r="O263" t="str">
        <f t="shared" si="58"/>
        <v>Medium</v>
      </c>
      <c r="P263" t="s">
        <v>21</v>
      </c>
      <c r="Q263">
        <v>95.6</v>
      </c>
      <c r="R263">
        <v>7.1</v>
      </c>
      <c r="S263" t="s">
        <v>11</v>
      </c>
      <c r="T263" t="s">
        <v>11</v>
      </c>
      <c r="U263">
        <v>1.9</v>
      </c>
      <c r="V263">
        <f t="shared" si="60"/>
        <v>9.5000000000000001E-2</v>
      </c>
      <c r="W263">
        <v>-1.6</v>
      </c>
      <c r="X263">
        <f t="shared" si="61"/>
        <v>-8.0000000000000016E-2</v>
      </c>
    </row>
    <row r="264" spans="1:24" x14ac:dyDescent="0.35">
      <c r="A264" t="s">
        <v>76</v>
      </c>
      <c r="B264" t="s">
        <v>13</v>
      </c>
      <c r="C264" t="s">
        <v>62</v>
      </c>
      <c r="D264" t="s">
        <v>78</v>
      </c>
      <c r="E264">
        <v>720</v>
      </c>
      <c r="F264" t="str">
        <f t="shared" si="57"/>
        <v>2</v>
      </c>
      <c r="G264">
        <v>3</v>
      </c>
      <c r="H264" t="s">
        <v>25</v>
      </c>
      <c r="I264" t="s">
        <v>77</v>
      </c>
      <c r="J264" t="str">
        <f t="shared" si="56"/>
        <v>Medium</v>
      </c>
      <c r="K264">
        <v>8.1</v>
      </c>
      <c r="L264" t="str">
        <f t="shared" si="59"/>
        <v>Alkaline</v>
      </c>
      <c r="M264" t="s">
        <v>11</v>
      </c>
      <c r="N264">
        <v>150</v>
      </c>
      <c r="O264" t="str">
        <f t="shared" si="58"/>
        <v>Medium</v>
      </c>
      <c r="P264" t="s">
        <v>24</v>
      </c>
      <c r="Q264">
        <v>94.5</v>
      </c>
      <c r="R264">
        <v>8.6</v>
      </c>
      <c r="S264" t="s">
        <v>11</v>
      </c>
      <c r="T264" t="s">
        <v>11</v>
      </c>
      <c r="U264">
        <v>2.2000000000000002</v>
      </c>
      <c r="V264">
        <f t="shared" si="60"/>
        <v>0.11000000000000001</v>
      </c>
      <c r="W264">
        <v>1.6</v>
      </c>
      <c r="X264">
        <f t="shared" si="61"/>
        <v>8.0000000000000016E-2</v>
      </c>
    </row>
    <row r="265" spans="1:24" x14ac:dyDescent="0.35">
      <c r="A265" t="s">
        <v>76</v>
      </c>
      <c r="B265" t="s">
        <v>13</v>
      </c>
      <c r="C265" t="s">
        <v>62</v>
      </c>
      <c r="D265" t="s">
        <v>15</v>
      </c>
      <c r="E265">
        <v>720</v>
      </c>
      <c r="F265" t="str">
        <f t="shared" si="57"/>
        <v>2</v>
      </c>
      <c r="G265">
        <v>3</v>
      </c>
      <c r="H265" t="s">
        <v>25</v>
      </c>
      <c r="I265" t="s">
        <v>77</v>
      </c>
      <c r="J265" t="str">
        <f t="shared" si="56"/>
        <v>Medium</v>
      </c>
      <c r="K265">
        <v>8.1</v>
      </c>
      <c r="L265" t="str">
        <f t="shared" si="59"/>
        <v>Alkaline</v>
      </c>
      <c r="M265" t="s">
        <v>11</v>
      </c>
      <c r="N265">
        <v>170</v>
      </c>
      <c r="O265" t="str">
        <f t="shared" si="58"/>
        <v>Medium</v>
      </c>
      <c r="P265" t="s">
        <v>21</v>
      </c>
      <c r="Q265">
        <v>131.69999999999999</v>
      </c>
      <c r="R265">
        <v>11.2</v>
      </c>
      <c r="S265" t="s">
        <v>11</v>
      </c>
      <c r="T265" t="s">
        <v>11</v>
      </c>
      <c r="U265">
        <v>1.2</v>
      </c>
      <c r="V265">
        <f t="shared" si="60"/>
        <v>0.06</v>
      </c>
      <c r="W265">
        <v>-0.8</v>
      </c>
      <c r="X265">
        <f t="shared" si="61"/>
        <v>-4.0000000000000008E-2</v>
      </c>
    </row>
    <row r="266" spans="1:24" x14ac:dyDescent="0.35">
      <c r="A266" t="s">
        <v>76</v>
      </c>
      <c r="B266" t="s">
        <v>13</v>
      </c>
      <c r="C266" t="s">
        <v>62</v>
      </c>
      <c r="D266" t="s">
        <v>15</v>
      </c>
      <c r="E266">
        <v>720</v>
      </c>
      <c r="F266" t="str">
        <f t="shared" si="57"/>
        <v>2</v>
      </c>
      <c r="G266">
        <v>3</v>
      </c>
      <c r="H266" t="s">
        <v>25</v>
      </c>
      <c r="I266" t="s">
        <v>77</v>
      </c>
      <c r="J266" t="str">
        <f t="shared" si="56"/>
        <v>Medium</v>
      </c>
      <c r="K266">
        <v>8.1</v>
      </c>
      <c r="L266" t="str">
        <f t="shared" si="59"/>
        <v>Alkaline</v>
      </c>
      <c r="M266" t="s">
        <v>11</v>
      </c>
      <c r="N266">
        <v>170</v>
      </c>
      <c r="O266" t="str">
        <f t="shared" si="58"/>
        <v>Medium</v>
      </c>
      <c r="P266" t="s">
        <v>24</v>
      </c>
      <c r="Q266">
        <v>133.80000000000001</v>
      </c>
      <c r="R266">
        <v>13.2</v>
      </c>
      <c r="S266" t="s">
        <v>11</v>
      </c>
      <c r="T266" t="s">
        <v>11</v>
      </c>
      <c r="U266">
        <v>1.6</v>
      </c>
      <c r="V266">
        <f t="shared" si="60"/>
        <v>8.0000000000000016E-2</v>
      </c>
      <c r="W266">
        <v>-0.9</v>
      </c>
      <c r="X266">
        <f t="shared" si="61"/>
        <v>-4.5000000000000005E-2</v>
      </c>
    </row>
    <row r="267" spans="1:24" x14ac:dyDescent="0.35">
      <c r="A267" t="s">
        <v>79</v>
      </c>
      <c r="B267" t="s">
        <v>13</v>
      </c>
      <c r="C267" t="s">
        <v>80</v>
      </c>
      <c r="D267" t="s">
        <v>17</v>
      </c>
      <c r="E267">
        <v>1460</v>
      </c>
      <c r="F267" t="str">
        <f t="shared" si="57"/>
        <v>4</v>
      </c>
      <c r="G267">
        <v>3</v>
      </c>
      <c r="H267" t="s">
        <v>23</v>
      </c>
      <c r="I267" t="s">
        <v>59</v>
      </c>
      <c r="J267" t="str">
        <f t="shared" si="56"/>
        <v>Medium</v>
      </c>
      <c r="K267" t="s">
        <v>11</v>
      </c>
      <c r="L267" t="s">
        <v>11</v>
      </c>
      <c r="M267">
        <v>13</v>
      </c>
      <c r="N267">
        <v>345</v>
      </c>
      <c r="O267" t="str">
        <f t="shared" si="58"/>
        <v>High</v>
      </c>
      <c r="P267" t="s">
        <v>21</v>
      </c>
      <c r="Q267">
        <v>8.9700000000000006</v>
      </c>
      <c r="R267">
        <f t="shared" ref="R267:R282" si="62">Q267*0.05</f>
        <v>0.44850000000000007</v>
      </c>
      <c r="S267" t="s">
        <v>11</v>
      </c>
      <c r="T267" t="s">
        <v>11</v>
      </c>
      <c r="U267">
        <v>1.48</v>
      </c>
      <c r="V267">
        <f t="shared" si="60"/>
        <v>7.3999999999999996E-2</v>
      </c>
      <c r="W267">
        <v>-0.25</v>
      </c>
      <c r="X267">
        <f t="shared" si="61"/>
        <v>-1.2500000000000001E-2</v>
      </c>
    </row>
    <row r="268" spans="1:24" x14ac:dyDescent="0.35">
      <c r="A268" t="s">
        <v>79</v>
      </c>
      <c r="B268" t="s">
        <v>13</v>
      </c>
      <c r="C268" t="s">
        <v>80</v>
      </c>
      <c r="D268" t="s">
        <v>17</v>
      </c>
      <c r="E268">
        <v>1460</v>
      </c>
      <c r="F268" t="str">
        <f t="shared" si="57"/>
        <v>4</v>
      </c>
      <c r="G268">
        <v>3</v>
      </c>
      <c r="H268" t="s">
        <v>23</v>
      </c>
      <c r="I268" t="s">
        <v>59</v>
      </c>
      <c r="J268" t="str">
        <f t="shared" ref="J268:J284" si="63">IF(I268="silt clay","Fine",IF(I268="clay","Fine",IF(I268="sandy clay","Fine",IF(I268="sandy clay loam","Coarse",IF(I268="sandy loam","Coarse",IF(I268="loamy sand","Coarse",IF(I268="organic","Organic","Medium")))))))</f>
        <v>Medium</v>
      </c>
      <c r="K268" t="s">
        <v>11</v>
      </c>
      <c r="L268" t="s">
        <v>11</v>
      </c>
      <c r="M268">
        <v>13</v>
      </c>
      <c r="N268">
        <v>345</v>
      </c>
      <c r="O268" t="str">
        <f t="shared" si="58"/>
        <v>High</v>
      </c>
      <c r="P268" t="s">
        <v>24</v>
      </c>
      <c r="Q268">
        <v>8.6199999999999992</v>
      </c>
      <c r="R268">
        <f t="shared" si="62"/>
        <v>0.43099999999999999</v>
      </c>
      <c r="S268" t="s">
        <v>11</v>
      </c>
      <c r="T268" t="s">
        <v>11</v>
      </c>
      <c r="U268">
        <v>1.22</v>
      </c>
      <c r="V268">
        <f t="shared" si="60"/>
        <v>6.0999999999999999E-2</v>
      </c>
      <c r="W268">
        <v>-0.69</v>
      </c>
      <c r="X268">
        <f t="shared" si="61"/>
        <v>-3.4499999999999996E-2</v>
      </c>
    </row>
    <row r="269" spans="1:24" x14ac:dyDescent="0.35">
      <c r="A269" t="s">
        <v>79</v>
      </c>
      <c r="B269" t="s">
        <v>13</v>
      </c>
      <c r="C269" t="s">
        <v>80</v>
      </c>
      <c r="D269" t="s">
        <v>15</v>
      </c>
      <c r="E269">
        <v>1460</v>
      </c>
      <c r="F269" t="str">
        <f t="shared" si="57"/>
        <v>4</v>
      </c>
      <c r="G269">
        <v>3</v>
      </c>
      <c r="H269" t="s">
        <v>23</v>
      </c>
      <c r="I269" t="s">
        <v>59</v>
      </c>
      <c r="J269" t="str">
        <f t="shared" si="63"/>
        <v>Medium</v>
      </c>
      <c r="K269" t="s">
        <v>11</v>
      </c>
      <c r="L269" t="s">
        <v>11</v>
      </c>
      <c r="M269">
        <v>13</v>
      </c>
      <c r="N269">
        <v>345</v>
      </c>
      <c r="O269" t="str">
        <f t="shared" si="58"/>
        <v>High</v>
      </c>
      <c r="P269" t="s">
        <v>21</v>
      </c>
      <c r="Q269">
        <v>10.61</v>
      </c>
      <c r="R269">
        <f t="shared" si="62"/>
        <v>0.53049999999999997</v>
      </c>
      <c r="S269" t="s">
        <v>11</v>
      </c>
      <c r="T269" t="s">
        <v>11</v>
      </c>
      <c r="U269">
        <v>1.36</v>
      </c>
      <c r="V269">
        <f t="shared" si="60"/>
        <v>6.8000000000000005E-2</v>
      </c>
      <c r="W269">
        <v>0.1</v>
      </c>
      <c r="X269">
        <f t="shared" si="61"/>
        <v>5.000000000000001E-3</v>
      </c>
    </row>
    <row r="270" spans="1:24" x14ac:dyDescent="0.35">
      <c r="A270" t="s">
        <v>79</v>
      </c>
      <c r="B270" t="s">
        <v>13</v>
      </c>
      <c r="C270" t="s">
        <v>80</v>
      </c>
      <c r="D270" t="s">
        <v>15</v>
      </c>
      <c r="E270">
        <v>1460</v>
      </c>
      <c r="F270" t="str">
        <f t="shared" si="57"/>
        <v>4</v>
      </c>
      <c r="G270">
        <v>3</v>
      </c>
      <c r="H270" t="s">
        <v>23</v>
      </c>
      <c r="I270" t="s">
        <v>59</v>
      </c>
      <c r="J270" t="str">
        <f t="shared" si="63"/>
        <v>Medium</v>
      </c>
      <c r="K270" t="s">
        <v>11</v>
      </c>
      <c r="L270" t="s">
        <v>11</v>
      </c>
      <c r="M270">
        <v>13</v>
      </c>
      <c r="N270">
        <v>345</v>
      </c>
      <c r="O270" t="str">
        <f t="shared" si="58"/>
        <v>High</v>
      </c>
      <c r="P270" t="s">
        <v>24</v>
      </c>
      <c r="Q270">
        <v>11.34</v>
      </c>
      <c r="R270">
        <f t="shared" si="62"/>
        <v>0.56700000000000006</v>
      </c>
      <c r="S270" t="s">
        <v>11</v>
      </c>
      <c r="T270" t="s">
        <v>11</v>
      </c>
      <c r="U270">
        <v>1.36</v>
      </c>
      <c r="V270">
        <f t="shared" si="60"/>
        <v>6.8000000000000005E-2</v>
      </c>
      <c r="W270">
        <v>-0.19</v>
      </c>
      <c r="X270">
        <f t="shared" si="61"/>
        <v>-9.5000000000000015E-3</v>
      </c>
    </row>
    <row r="271" spans="1:24" x14ac:dyDescent="0.35">
      <c r="A271" t="s">
        <v>79</v>
      </c>
      <c r="B271" t="s">
        <v>13</v>
      </c>
      <c r="C271" t="s">
        <v>80</v>
      </c>
      <c r="D271" t="s">
        <v>17</v>
      </c>
      <c r="E271">
        <v>1460</v>
      </c>
      <c r="F271" t="str">
        <f t="shared" si="57"/>
        <v>4</v>
      </c>
      <c r="G271">
        <v>3</v>
      </c>
      <c r="H271" t="s">
        <v>23</v>
      </c>
      <c r="I271" t="s">
        <v>59</v>
      </c>
      <c r="J271" t="str">
        <f t="shared" si="63"/>
        <v>Medium</v>
      </c>
      <c r="K271" t="s">
        <v>11</v>
      </c>
      <c r="L271" t="s">
        <v>11</v>
      </c>
      <c r="M271">
        <v>13</v>
      </c>
      <c r="N271">
        <v>345</v>
      </c>
      <c r="O271" t="str">
        <f t="shared" si="58"/>
        <v>High</v>
      </c>
      <c r="P271" t="s">
        <v>21</v>
      </c>
      <c r="Q271">
        <v>5.53</v>
      </c>
      <c r="R271">
        <f t="shared" si="62"/>
        <v>0.27650000000000002</v>
      </c>
      <c r="S271" t="s">
        <v>11</v>
      </c>
      <c r="T271" t="s">
        <v>11</v>
      </c>
      <c r="U271">
        <v>1.88</v>
      </c>
      <c r="V271">
        <f t="shared" si="60"/>
        <v>9.4E-2</v>
      </c>
      <c r="W271">
        <v>-0.6</v>
      </c>
      <c r="X271">
        <f t="shared" si="61"/>
        <v>-0.03</v>
      </c>
    </row>
    <row r="272" spans="1:24" x14ac:dyDescent="0.35">
      <c r="A272" t="s">
        <v>79</v>
      </c>
      <c r="B272" t="s">
        <v>13</v>
      </c>
      <c r="C272" t="s">
        <v>80</v>
      </c>
      <c r="D272" t="s">
        <v>17</v>
      </c>
      <c r="E272">
        <v>1460</v>
      </c>
      <c r="F272" t="str">
        <f t="shared" si="57"/>
        <v>4</v>
      </c>
      <c r="G272">
        <v>3</v>
      </c>
      <c r="H272" t="s">
        <v>23</v>
      </c>
      <c r="I272" t="s">
        <v>59</v>
      </c>
      <c r="J272" t="str">
        <f t="shared" si="63"/>
        <v>Medium</v>
      </c>
      <c r="K272" t="s">
        <v>11</v>
      </c>
      <c r="L272" t="s">
        <v>11</v>
      </c>
      <c r="M272">
        <v>13</v>
      </c>
      <c r="N272">
        <v>345</v>
      </c>
      <c r="O272" t="str">
        <f t="shared" si="58"/>
        <v>High</v>
      </c>
      <c r="P272" t="s">
        <v>24</v>
      </c>
      <c r="Q272">
        <v>6.43</v>
      </c>
      <c r="R272">
        <f t="shared" si="62"/>
        <v>0.32150000000000001</v>
      </c>
      <c r="S272" t="s">
        <v>11</v>
      </c>
      <c r="T272" t="s">
        <v>11</v>
      </c>
      <c r="U272">
        <v>1.37</v>
      </c>
      <c r="V272">
        <f t="shared" si="60"/>
        <v>6.8500000000000005E-2</v>
      </c>
      <c r="W272">
        <v>-0.34</v>
      </c>
      <c r="X272">
        <f t="shared" si="61"/>
        <v>-1.7000000000000001E-2</v>
      </c>
    </row>
    <row r="273" spans="1:24" x14ac:dyDescent="0.35">
      <c r="A273" t="s">
        <v>79</v>
      </c>
      <c r="B273" t="s">
        <v>13</v>
      </c>
      <c r="C273" t="s">
        <v>80</v>
      </c>
      <c r="D273" t="s">
        <v>15</v>
      </c>
      <c r="E273">
        <v>1460</v>
      </c>
      <c r="F273" t="str">
        <f t="shared" si="57"/>
        <v>4</v>
      </c>
      <c r="G273">
        <v>3</v>
      </c>
      <c r="H273" t="s">
        <v>23</v>
      </c>
      <c r="I273" t="s">
        <v>59</v>
      </c>
      <c r="J273" t="str">
        <f t="shared" si="63"/>
        <v>Medium</v>
      </c>
      <c r="K273" t="s">
        <v>11</v>
      </c>
      <c r="L273" t="s">
        <v>11</v>
      </c>
      <c r="M273">
        <v>13</v>
      </c>
      <c r="N273">
        <v>345</v>
      </c>
      <c r="O273" t="str">
        <f t="shared" si="58"/>
        <v>High</v>
      </c>
      <c r="P273" t="s">
        <v>21</v>
      </c>
      <c r="Q273">
        <v>10.55</v>
      </c>
      <c r="R273">
        <f t="shared" si="62"/>
        <v>0.52750000000000008</v>
      </c>
      <c r="S273" t="s">
        <v>11</v>
      </c>
      <c r="T273" t="s">
        <v>11</v>
      </c>
      <c r="U273">
        <v>0.89</v>
      </c>
      <c r="V273">
        <f t="shared" si="60"/>
        <v>4.4500000000000005E-2</v>
      </c>
      <c r="W273">
        <v>-0.2</v>
      </c>
      <c r="X273">
        <f t="shared" si="61"/>
        <v>-1.0000000000000002E-2</v>
      </c>
    </row>
    <row r="274" spans="1:24" x14ac:dyDescent="0.35">
      <c r="A274" t="s">
        <v>79</v>
      </c>
      <c r="B274" t="s">
        <v>13</v>
      </c>
      <c r="C274" t="s">
        <v>80</v>
      </c>
      <c r="D274" t="s">
        <v>15</v>
      </c>
      <c r="E274">
        <v>1460</v>
      </c>
      <c r="F274" t="str">
        <f t="shared" si="57"/>
        <v>4</v>
      </c>
      <c r="G274">
        <v>3</v>
      </c>
      <c r="H274" t="s">
        <v>23</v>
      </c>
      <c r="I274" t="s">
        <v>59</v>
      </c>
      <c r="J274" t="str">
        <f t="shared" si="63"/>
        <v>Medium</v>
      </c>
      <c r="K274" t="s">
        <v>11</v>
      </c>
      <c r="L274" t="s">
        <v>11</v>
      </c>
      <c r="M274">
        <v>13</v>
      </c>
      <c r="N274">
        <v>345</v>
      </c>
      <c r="O274" t="str">
        <f t="shared" si="58"/>
        <v>High</v>
      </c>
      <c r="P274" t="s">
        <v>24</v>
      </c>
      <c r="Q274">
        <v>11.06</v>
      </c>
      <c r="R274">
        <f t="shared" si="62"/>
        <v>0.55300000000000005</v>
      </c>
      <c r="S274" t="s">
        <v>11</v>
      </c>
      <c r="T274" t="s">
        <v>11</v>
      </c>
      <c r="U274">
        <v>0.94</v>
      </c>
      <c r="V274">
        <f t="shared" si="60"/>
        <v>4.7E-2</v>
      </c>
      <c r="W274">
        <v>-0.28999999999999998</v>
      </c>
      <c r="X274">
        <f t="shared" si="61"/>
        <v>-1.4499999999999999E-2</v>
      </c>
    </row>
    <row r="275" spans="1:24" x14ac:dyDescent="0.35">
      <c r="A275" t="s">
        <v>79</v>
      </c>
      <c r="B275" t="s">
        <v>13</v>
      </c>
      <c r="C275" t="s">
        <v>80</v>
      </c>
      <c r="D275" t="s">
        <v>17</v>
      </c>
      <c r="E275">
        <v>1460</v>
      </c>
      <c r="F275" t="str">
        <f t="shared" si="57"/>
        <v>4</v>
      </c>
      <c r="G275">
        <v>3</v>
      </c>
      <c r="H275" t="s">
        <v>23</v>
      </c>
      <c r="I275" t="s">
        <v>59</v>
      </c>
      <c r="J275" t="str">
        <f t="shared" si="63"/>
        <v>Medium</v>
      </c>
      <c r="K275" t="s">
        <v>11</v>
      </c>
      <c r="L275" t="s">
        <v>11</v>
      </c>
      <c r="M275">
        <v>13</v>
      </c>
      <c r="N275">
        <v>345</v>
      </c>
      <c r="O275" t="str">
        <f t="shared" si="58"/>
        <v>High</v>
      </c>
      <c r="P275" t="s">
        <v>21</v>
      </c>
      <c r="Q275">
        <v>8.83</v>
      </c>
      <c r="R275">
        <f t="shared" si="62"/>
        <v>0.4415</v>
      </c>
      <c r="S275" t="s">
        <v>11</v>
      </c>
      <c r="T275" t="s">
        <v>11</v>
      </c>
      <c r="U275">
        <v>1.91</v>
      </c>
      <c r="V275">
        <f t="shared" si="60"/>
        <v>9.5500000000000002E-2</v>
      </c>
      <c r="W275">
        <v>-0.31</v>
      </c>
      <c r="X275">
        <f t="shared" si="61"/>
        <v>-1.55E-2</v>
      </c>
    </row>
    <row r="276" spans="1:24" x14ac:dyDescent="0.35">
      <c r="A276" t="s">
        <v>79</v>
      </c>
      <c r="B276" t="s">
        <v>13</v>
      </c>
      <c r="C276" t="s">
        <v>80</v>
      </c>
      <c r="D276" t="s">
        <v>17</v>
      </c>
      <c r="E276">
        <v>1460</v>
      </c>
      <c r="F276" t="str">
        <f t="shared" si="57"/>
        <v>4</v>
      </c>
      <c r="G276">
        <v>3</v>
      </c>
      <c r="H276" t="s">
        <v>23</v>
      </c>
      <c r="I276" t="s">
        <v>59</v>
      </c>
      <c r="J276" t="str">
        <f t="shared" si="63"/>
        <v>Medium</v>
      </c>
      <c r="K276" t="s">
        <v>11</v>
      </c>
      <c r="L276" t="s">
        <v>11</v>
      </c>
      <c r="M276">
        <v>13</v>
      </c>
      <c r="N276">
        <v>345</v>
      </c>
      <c r="O276" t="str">
        <f t="shared" si="58"/>
        <v>High</v>
      </c>
      <c r="P276" t="s">
        <v>24</v>
      </c>
      <c r="Q276">
        <v>9.07</v>
      </c>
      <c r="R276">
        <f t="shared" si="62"/>
        <v>0.45350000000000001</v>
      </c>
      <c r="S276" t="s">
        <v>11</v>
      </c>
      <c r="T276" t="s">
        <v>11</v>
      </c>
      <c r="U276">
        <v>1.48</v>
      </c>
      <c r="V276">
        <f t="shared" si="60"/>
        <v>7.3999999999999996E-2</v>
      </c>
      <c r="W276">
        <v>0.69</v>
      </c>
      <c r="X276">
        <f t="shared" si="61"/>
        <v>3.4499999999999996E-2</v>
      </c>
    </row>
    <row r="277" spans="1:24" x14ac:dyDescent="0.35">
      <c r="A277" t="s">
        <v>79</v>
      </c>
      <c r="B277" t="s">
        <v>13</v>
      </c>
      <c r="C277" t="s">
        <v>80</v>
      </c>
      <c r="D277" t="s">
        <v>15</v>
      </c>
      <c r="E277">
        <v>1460</v>
      </c>
      <c r="F277" t="str">
        <f t="shared" si="57"/>
        <v>4</v>
      </c>
      <c r="G277">
        <v>3</v>
      </c>
      <c r="H277" t="s">
        <v>23</v>
      </c>
      <c r="I277" t="s">
        <v>59</v>
      </c>
      <c r="J277" t="str">
        <f t="shared" si="63"/>
        <v>Medium</v>
      </c>
      <c r="K277" t="s">
        <v>11</v>
      </c>
      <c r="L277" t="s">
        <v>11</v>
      </c>
      <c r="M277">
        <v>13</v>
      </c>
      <c r="N277">
        <v>345</v>
      </c>
      <c r="O277" t="str">
        <f t="shared" si="58"/>
        <v>High</v>
      </c>
      <c r="P277" t="s">
        <v>21</v>
      </c>
      <c r="Q277">
        <v>9.48</v>
      </c>
      <c r="R277">
        <f t="shared" si="62"/>
        <v>0.47400000000000003</v>
      </c>
      <c r="S277" t="s">
        <v>11</v>
      </c>
      <c r="T277" t="s">
        <v>11</v>
      </c>
      <c r="U277">
        <v>0.81</v>
      </c>
      <c r="V277">
        <f t="shared" si="60"/>
        <v>4.0500000000000008E-2</v>
      </c>
      <c r="W277">
        <v>0.1</v>
      </c>
      <c r="X277">
        <f t="shared" si="61"/>
        <v>5.000000000000001E-3</v>
      </c>
    </row>
    <row r="278" spans="1:24" x14ac:dyDescent="0.35">
      <c r="A278" t="s">
        <v>79</v>
      </c>
      <c r="B278" t="s">
        <v>13</v>
      </c>
      <c r="C278" t="s">
        <v>80</v>
      </c>
      <c r="D278" t="s">
        <v>15</v>
      </c>
      <c r="E278">
        <v>1460</v>
      </c>
      <c r="F278" t="str">
        <f t="shared" si="57"/>
        <v>4</v>
      </c>
      <c r="G278">
        <v>3</v>
      </c>
      <c r="H278" t="s">
        <v>23</v>
      </c>
      <c r="I278" t="s">
        <v>59</v>
      </c>
      <c r="J278" t="str">
        <f t="shared" si="63"/>
        <v>Medium</v>
      </c>
      <c r="K278" t="s">
        <v>11</v>
      </c>
      <c r="L278" t="s">
        <v>11</v>
      </c>
      <c r="M278">
        <v>13</v>
      </c>
      <c r="N278">
        <v>345</v>
      </c>
      <c r="O278" t="str">
        <f t="shared" si="58"/>
        <v>High</v>
      </c>
      <c r="P278" t="s">
        <v>24</v>
      </c>
      <c r="Q278">
        <v>9.32</v>
      </c>
      <c r="R278">
        <f t="shared" si="62"/>
        <v>0.46600000000000003</v>
      </c>
      <c r="S278" t="s">
        <v>11</v>
      </c>
      <c r="T278" t="s">
        <v>11</v>
      </c>
      <c r="U278">
        <v>0.82</v>
      </c>
      <c r="V278">
        <f t="shared" si="60"/>
        <v>4.1000000000000002E-2</v>
      </c>
      <c r="W278">
        <v>-0.36</v>
      </c>
      <c r="X278">
        <f t="shared" si="61"/>
        <v>-1.7999999999999999E-2</v>
      </c>
    </row>
    <row r="279" spans="1:24" x14ac:dyDescent="0.35">
      <c r="A279" t="s">
        <v>79</v>
      </c>
      <c r="B279" t="s">
        <v>13</v>
      </c>
      <c r="C279" t="s">
        <v>80</v>
      </c>
      <c r="D279" t="s">
        <v>17</v>
      </c>
      <c r="E279">
        <v>1460</v>
      </c>
      <c r="F279" t="str">
        <f t="shared" si="57"/>
        <v>4</v>
      </c>
      <c r="G279">
        <v>3</v>
      </c>
      <c r="H279" t="s">
        <v>23</v>
      </c>
      <c r="I279" t="s">
        <v>59</v>
      </c>
      <c r="J279" t="str">
        <f t="shared" si="63"/>
        <v>Medium</v>
      </c>
      <c r="K279" t="s">
        <v>11</v>
      </c>
      <c r="L279" t="s">
        <v>11</v>
      </c>
      <c r="M279">
        <v>13</v>
      </c>
      <c r="N279">
        <v>345</v>
      </c>
      <c r="O279" t="str">
        <f t="shared" si="58"/>
        <v>High</v>
      </c>
      <c r="P279" t="s">
        <v>21</v>
      </c>
      <c r="Q279">
        <v>7.33</v>
      </c>
      <c r="R279">
        <f t="shared" si="62"/>
        <v>0.36650000000000005</v>
      </c>
      <c r="S279" t="s">
        <v>11</v>
      </c>
      <c r="T279" t="s">
        <v>11</v>
      </c>
      <c r="U279">
        <v>2.0699999999999998</v>
      </c>
      <c r="V279">
        <f t="shared" si="60"/>
        <v>0.10349999999999999</v>
      </c>
      <c r="W279">
        <v>-0.39</v>
      </c>
      <c r="X279">
        <f t="shared" si="61"/>
        <v>-1.9500000000000003E-2</v>
      </c>
    </row>
    <row r="280" spans="1:24" x14ac:dyDescent="0.35">
      <c r="A280" t="s">
        <v>79</v>
      </c>
      <c r="B280" t="s">
        <v>13</v>
      </c>
      <c r="C280" t="s">
        <v>80</v>
      </c>
      <c r="D280" t="s">
        <v>17</v>
      </c>
      <c r="E280">
        <v>1460</v>
      </c>
      <c r="F280" t="str">
        <f t="shared" si="57"/>
        <v>4</v>
      </c>
      <c r="G280">
        <v>3</v>
      </c>
      <c r="H280" t="s">
        <v>23</v>
      </c>
      <c r="I280" t="s">
        <v>59</v>
      </c>
      <c r="J280" t="str">
        <f t="shared" si="63"/>
        <v>Medium</v>
      </c>
      <c r="K280" t="s">
        <v>11</v>
      </c>
      <c r="L280" t="s">
        <v>11</v>
      </c>
      <c r="M280">
        <v>13</v>
      </c>
      <c r="N280">
        <v>345</v>
      </c>
      <c r="O280" t="str">
        <f t="shared" si="58"/>
        <v>High</v>
      </c>
      <c r="P280" t="s">
        <v>24</v>
      </c>
      <c r="Q280">
        <v>6.08</v>
      </c>
      <c r="R280">
        <f t="shared" si="62"/>
        <v>0.30400000000000005</v>
      </c>
      <c r="S280" t="s">
        <v>11</v>
      </c>
      <c r="T280" t="s">
        <v>11</v>
      </c>
      <c r="U280">
        <v>1.43</v>
      </c>
      <c r="V280">
        <f t="shared" si="60"/>
        <v>7.1499999999999994E-2</v>
      </c>
      <c r="W280">
        <v>-0.32</v>
      </c>
      <c r="X280">
        <f t="shared" si="61"/>
        <v>-1.6E-2</v>
      </c>
    </row>
    <row r="281" spans="1:24" x14ac:dyDescent="0.35">
      <c r="A281" t="s">
        <v>79</v>
      </c>
      <c r="B281" t="s">
        <v>13</v>
      </c>
      <c r="C281" t="s">
        <v>80</v>
      </c>
      <c r="D281" t="s">
        <v>15</v>
      </c>
      <c r="E281">
        <v>1460</v>
      </c>
      <c r="F281" t="str">
        <f t="shared" si="57"/>
        <v>4</v>
      </c>
      <c r="G281">
        <v>3</v>
      </c>
      <c r="H281" t="s">
        <v>23</v>
      </c>
      <c r="I281" t="s">
        <v>59</v>
      </c>
      <c r="J281" t="str">
        <f t="shared" si="63"/>
        <v>Medium</v>
      </c>
      <c r="K281" t="s">
        <v>11</v>
      </c>
      <c r="L281" t="s">
        <v>11</v>
      </c>
      <c r="M281">
        <v>13</v>
      </c>
      <c r="N281">
        <v>345</v>
      </c>
      <c r="O281" t="str">
        <f t="shared" si="58"/>
        <v>High</v>
      </c>
      <c r="P281" t="s">
        <v>21</v>
      </c>
      <c r="Q281">
        <v>8.3000000000000007</v>
      </c>
      <c r="R281">
        <f t="shared" si="62"/>
        <v>0.41500000000000004</v>
      </c>
      <c r="S281" t="s">
        <v>11</v>
      </c>
      <c r="T281" t="s">
        <v>11</v>
      </c>
      <c r="U281">
        <v>0.93</v>
      </c>
      <c r="V281">
        <f t="shared" si="60"/>
        <v>4.6500000000000007E-2</v>
      </c>
      <c r="W281">
        <v>-0.25</v>
      </c>
      <c r="X281">
        <f t="shared" si="61"/>
        <v>-1.2500000000000001E-2</v>
      </c>
    </row>
    <row r="282" spans="1:24" x14ac:dyDescent="0.35">
      <c r="A282" t="s">
        <v>79</v>
      </c>
      <c r="B282" t="s">
        <v>13</v>
      </c>
      <c r="C282" t="s">
        <v>80</v>
      </c>
      <c r="D282" t="s">
        <v>15</v>
      </c>
      <c r="E282">
        <v>1460</v>
      </c>
      <c r="F282" t="str">
        <f t="shared" si="57"/>
        <v>4</v>
      </c>
      <c r="G282">
        <v>3</v>
      </c>
      <c r="H282" t="s">
        <v>23</v>
      </c>
      <c r="I282" t="s">
        <v>59</v>
      </c>
      <c r="J282" t="str">
        <f t="shared" si="63"/>
        <v>Medium</v>
      </c>
      <c r="K282" t="s">
        <v>11</v>
      </c>
      <c r="L282" t="s">
        <v>11</v>
      </c>
      <c r="M282">
        <v>13</v>
      </c>
      <c r="N282">
        <v>345</v>
      </c>
      <c r="O282" t="str">
        <f t="shared" si="58"/>
        <v>High</v>
      </c>
      <c r="P282" t="s">
        <v>24</v>
      </c>
      <c r="Q282">
        <v>9.85</v>
      </c>
      <c r="R282">
        <f t="shared" si="62"/>
        <v>0.49249999999999999</v>
      </c>
      <c r="S282" t="s">
        <v>11</v>
      </c>
      <c r="T282" t="s">
        <v>11</v>
      </c>
      <c r="U282">
        <v>0.95</v>
      </c>
      <c r="V282">
        <f t="shared" si="60"/>
        <v>4.7500000000000001E-2</v>
      </c>
      <c r="W282">
        <v>-0.36</v>
      </c>
      <c r="X282">
        <f t="shared" si="61"/>
        <v>-1.7999999999999999E-2</v>
      </c>
    </row>
    <row r="283" spans="1:24" x14ac:dyDescent="0.35">
      <c r="A283" t="s">
        <v>81</v>
      </c>
      <c r="B283" t="s">
        <v>13</v>
      </c>
      <c r="C283" t="s">
        <v>73</v>
      </c>
      <c r="D283" t="s">
        <v>15</v>
      </c>
      <c r="E283">
        <v>140</v>
      </c>
      <c r="F283" t="str">
        <f t="shared" si="57"/>
        <v>1</v>
      </c>
      <c r="G283">
        <v>4</v>
      </c>
      <c r="H283" t="s">
        <v>25</v>
      </c>
      <c r="I283" t="s">
        <v>82</v>
      </c>
      <c r="J283" t="str">
        <f t="shared" si="63"/>
        <v>Medium</v>
      </c>
      <c r="K283">
        <v>6.5</v>
      </c>
      <c r="L283" t="str">
        <f t="shared" ref="L283:L295" si="64">IF(K283&lt;6.6, "Acidic", IF(K283&lt;7.4, "Neutral", IF(K283&gt;7.3, "Alkaline")))</f>
        <v>Acidic</v>
      </c>
      <c r="M283" t="s">
        <v>11</v>
      </c>
      <c r="N283" t="s">
        <v>11</v>
      </c>
      <c r="O283" t="str">
        <f t="shared" si="58"/>
        <v>High</v>
      </c>
      <c r="P283" t="s">
        <v>21</v>
      </c>
      <c r="Q283" t="s">
        <v>11</v>
      </c>
      <c r="R283" t="s">
        <v>11</v>
      </c>
      <c r="S283" t="s">
        <v>11</v>
      </c>
      <c r="T283" t="s">
        <v>11</v>
      </c>
      <c r="U283">
        <v>0.87</v>
      </c>
      <c r="V283">
        <f t="shared" si="60"/>
        <v>4.3500000000000004E-2</v>
      </c>
      <c r="W283" t="s">
        <v>11</v>
      </c>
      <c r="X283" t="s">
        <v>11</v>
      </c>
    </row>
    <row r="284" spans="1:24" x14ac:dyDescent="0.35">
      <c r="A284" t="s">
        <v>81</v>
      </c>
      <c r="B284" t="s">
        <v>13</v>
      </c>
      <c r="C284" t="s">
        <v>73</v>
      </c>
      <c r="D284" t="s">
        <v>15</v>
      </c>
      <c r="E284">
        <v>140</v>
      </c>
      <c r="F284" t="str">
        <f t="shared" si="57"/>
        <v>1</v>
      </c>
      <c r="G284">
        <v>4</v>
      </c>
      <c r="H284" t="s">
        <v>25</v>
      </c>
      <c r="I284" t="s">
        <v>82</v>
      </c>
      <c r="J284" t="str">
        <f t="shared" si="63"/>
        <v>Medium</v>
      </c>
      <c r="K284">
        <v>6.5</v>
      </c>
      <c r="L284" t="str">
        <f t="shared" si="64"/>
        <v>Acidic</v>
      </c>
      <c r="M284" t="s">
        <v>11</v>
      </c>
      <c r="N284" t="s">
        <v>11</v>
      </c>
      <c r="O284" t="str">
        <f t="shared" si="58"/>
        <v>High</v>
      </c>
      <c r="P284" t="s">
        <v>24</v>
      </c>
      <c r="Q284" t="s">
        <v>11</v>
      </c>
      <c r="R284" t="s">
        <v>11</v>
      </c>
      <c r="S284" t="s">
        <v>11</v>
      </c>
      <c r="T284" t="s">
        <v>11</v>
      </c>
      <c r="U284">
        <v>7.8E-2</v>
      </c>
      <c r="V284">
        <f t="shared" si="60"/>
        <v>3.9000000000000003E-3</v>
      </c>
      <c r="W284" t="s">
        <v>11</v>
      </c>
      <c r="X284" t="s">
        <v>11</v>
      </c>
    </row>
    <row r="285" spans="1:24" x14ac:dyDescent="0.35">
      <c r="A285" t="s">
        <v>83</v>
      </c>
      <c r="B285" t="s">
        <v>13</v>
      </c>
      <c r="C285" t="s">
        <v>66</v>
      </c>
      <c r="D285" t="s">
        <v>17</v>
      </c>
      <c r="E285">
        <v>1095</v>
      </c>
      <c r="F285" t="str">
        <f t="shared" si="57"/>
        <v>3</v>
      </c>
      <c r="G285">
        <v>3</v>
      </c>
      <c r="H285" t="s">
        <v>25</v>
      </c>
      <c r="I285" t="s">
        <v>59</v>
      </c>
      <c r="J285" t="str">
        <f t="shared" ref="J285:J295" si="65">IF(I285="silt clay","Fine",IF(I285="clay","Fine",IF(I285="sandy clay","Fine",IF(I285="sandy clay loam","Coarse",IF(I285="sandy loam","Coarse",IF(I285="loamy sand","Coarse",IF(I285="organic","Organic","Medium")))))))</f>
        <v>Medium</v>
      </c>
      <c r="K285">
        <v>8.3000000000000007</v>
      </c>
      <c r="L285" t="str">
        <f t="shared" si="64"/>
        <v>Alkaline</v>
      </c>
      <c r="M285">
        <v>14.1</v>
      </c>
      <c r="N285">
        <v>105</v>
      </c>
      <c r="O285" t="str">
        <f t="shared" si="58"/>
        <v>Medium</v>
      </c>
      <c r="P285" t="s">
        <v>21</v>
      </c>
      <c r="Q285">
        <v>10.029999999999999</v>
      </c>
      <c r="R285">
        <v>0.72</v>
      </c>
      <c r="S285">
        <v>548</v>
      </c>
      <c r="T285">
        <v>5.7</v>
      </c>
      <c r="U285" t="s">
        <v>11</v>
      </c>
      <c r="V285" t="s">
        <v>11</v>
      </c>
      <c r="W285" t="s">
        <v>11</v>
      </c>
      <c r="X285" t="s">
        <v>11</v>
      </c>
    </row>
    <row r="286" spans="1:24" x14ac:dyDescent="0.35">
      <c r="A286" t="s">
        <v>83</v>
      </c>
      <c r="B286" t="s">
        <v>13</v>
      </c>
      <c r="C286" t="s">
        <v>66</v>
      </c>
      <c r="D286" t="s">
        <v>17</v>
      </c>
      <c r="E286">
        <v>1095</v>
      </c>
      <c r="F286" t="str">
        <f t="shared" si="57"/>
        <v>3</v>
      </c>
      <c r="G286">
        <v>3</v>
      </c>
      <c r="H286" t="s">
        <v>25</v>
      </c>
      <c r="I286" t="s">
        <v>59</v>
      </c>
      <c r="J286" t="str">
        <f t="shared" si="65"/>
        <v>Medium</v>
      </c>
      <c r="K286">
        <v>8.3000000000000007</v>
      </c>
      <c r="L286" t="str">
        <f t="shared" si="64"/>
        <v>Alkaline</v>
      </c>
      <c r="M286">
        <v>14.1</v>
      </c>
      <c r="N286">
        <v>105</v>
      </c>
      <c r="O286" t="str">
        <f t="shared" si="58"/>
        <v>Medium</v>
      </c>
      <c r="P286" t="s">
        <v>24</v>
      </c>
      <c r="Q286">
        <v>13.47</v>
      </c>
      <c r="R286">
        <v>0.74</v>
      </c>
      <c r="S286">
        <v>535.20000000000005</v>
      </c>
      <c r="T286">
        <v>5.9</v>
      </c>
      <c r="U286" t="s">
        <v>11</v>
      </c>
      <c r="V286" t="s">
        <v>11</v>
      </c>
      <c r="W286" t="s">
        <v>11</v>
      </c>
      <c r="X286" t="s">
        <v>11</v>
      </c>
    </row>
    <row r="287" spans="1:24" x14ac:dyDescent="0.35">
      <c r="A287" t="s">
        <v>83</v>
      </c>
      <c r="B287" t="s">
        <v>13</v>
      </c>
      <c r="C287" t="s">
        <v>66</v>
      </c>
      <c r="D287" t="s">
        <v>17</v>
      </c>
      <c r="E287">
        <v>1095</v>
      </c>
      <c r="F287" t="str">
        <f t="shared" si="57"/>
        <v>3</v>
      </c>
      <c r="G287">
        <v>3</v>
      </c>
      <c r="H287" t="s">
        <v>25</v>
      </c>
      <c r="I287" t="s">
        <v>59</v>
      </c>
      <c r="J287" t="str">
        <f t="shared" si="65"/>
        <v>Medium</v>
      </c>
      <c r="K287">
        <v>8.3000000000000007</v>
      </c>
      <c r="L287" t="str">
        <f t="shared" si="64"/>
        <v>Alkaline</v>
      </c>
      <c r="M287">
        <v>14.1</v>
      </c>
      <c r="N287">
        <v>105</v>
      </c>
      <c r="O287" t="str">
        <f t="shared" si="58"/>
        <v>Medium</v>
      </c>
      <c r="P287" t="s">
        <v>21</v>
      </c>
      <c r="Q287">
        <v>4.95</v>
      </c>
      <c r="R287">
        <v>0.38</v>
      </c>
      <c r="S287">
        <v>979.2</v>
      </c>
      <c r="T287">
        <v>2.5</v>
      </c>
      <c r="U287" t="s">
        <v>11</v>
      </c>
      <c r="V287" t="s">
        <v>11</v>
      </c>
      <c r="W287" t="s">
        <v>11</v>
      </c>
      <c r="X287" t="s">
        <v>11</v>
      </c>
    </row>
    <row r="288" spans="1:24" x14ac:dyDescent="0.35">
      <c r="A288" t="s">
        <v>83</v>
      </c>
      <c r="B288" t="s">
        <v>13</v>
      </c>
      <c r="C288" t="s">
        <v>66</v>
      </c>
      <c r="D288" t="s">
        <v>17</v>
      </c>
      <c r="E288">
        <v>1095</v>
      </c>
      <c r="F288" t="str">
        <f t="shared" si="57"/>
        <v>3</v>
      </c>
      <c r="G288">
        <v>3</v>
      </c>
      <c r="H288" t="s">
        <v>25</v>
      </c>
      <c r="I288" t="s">
        <v>59</v>
      </c>
      <c r="J288" t="str">
        <f t="shared" si="65"/>
        <v>Medium</v>
      </c>
      <c r="K288">
        <v>8.3000000000000007</v>
      </c>
      <c r="L288" t="str">
        <f t="shared" si="64"/>
        <v>Alkaline</v>
      </c>
      <c r="M288">
        <v>14.1</v>
      </c>
      <c r="N288">
        <v>105</v>
      </c>
      <c r="O288" t="str">
        <f t="shared" si="58"/>
        <v>Medium</v>
      </c>
      <c r="P288" t="s">
        <v>24</v>
      </c>
      <c r="Q288">
        <v>5.96</v>
      </c>
      <c r="R288">
        <v>0.77</v>
      </c>
      <c r="S288">
        <v>863.4</v>
      </c>
      <c r="T288">
        <v>1.4</v>
      </c>
      <c r="U288" t="s">
        <v>11</v>
      </c>
      <c r="V288" t="s">
        <v>11</v>
      </c>
      <c r="W288" t="s">
        <v>11</v>
      </c>
      <c r="X288" t="s">
        <v>11</v>
      </c>
    </row>
    <row r="289" spans="1:24" x14ac:dyDescent="0.35">
      <c r="A289" t="s">
        <v>83</v>
      </c>
      <c r="B289" t="s">
        <v>13</v>
      </c>
      <c r="C289" t="s">
        <v>66</v>
      </c>
      <c r="D289" t="s">
        <v>15</v>
      </c>
      <c r="E289">
        <v>1095</v>
      </c>
      <c r="F289" t="str">
        <f t="shared" si="57"/>
        <v>3</v>
      </c>
      <c r="G289">
        <v>3</v>
      </c>
      <c r="H289" t="s">
        <v>25</v>
      </c>
      <c r="I289" t="s">
        <v>59</v>
      </c>
      <c r="J289" t="str">
        <f t="shared" si="65"/>
        <v>Medium</v>
      </c>
      <c r="K289">
        <v>8.3000000000000007</v>
      </c>
      <c r="L289" t="str">
        <f t="shared" si="64"/>
        <v>Alkaline</v>
      </c>
      <c r="M289">
        <v>14.1</v>
      </c>
      <c r="N289">
        <v>105</v>
      </c>
      <c r="O289" t="str">
        <f t="shared" si="58"/>
        <v>Medium</v>
      </c>
      <c r="P289" t="s">
        <v>21</v>
      </c>
      <c r="Q289">
        <v>4.96</v>
      </c>
      <c r="R289">
        <v>0.17</v>
      </c>
      <c r="S289">
        <v>1812.7</v>
      </c>
      <c r="T289">
        <v>4.2</v>
      </c>
      <c r="U289" t="s">
        <v>11</v>
      </c>
      <c r="V289" t="s">
        <v>11</v>
      </c>
      <c r="W289" t="s">
        <v>11</v>
      </c>
      <c r="X289" t="s">
        <v>11</v>
      </c>
    </row>
    <row r="290" spans="1:24" x14ac:dyDescent="0.35">
      <c r="A290" t="s">
        <v>83</v>
      </c>
      <c r="B290" t="s">
        <v>13</v>
      </c>
      <c r="C290" t="s">
        <v>66</v>
      </c>
      <c r="D290" t="s">
        <v>15</v>
      </c>
      <c r="E290">
        <v>1095</v>
      </c>
      <c r="F290" t="str">
        <f t="shared" si="57"/>
        <v>3</v>
      </c>
      <c r="G290">
        <v>3</v>
      </c>
      <c r="H290" t="s">
        <v>25</v>
      </c>
      <c r="I290" t="s">
        <v>59</v>
      </c>
      <c r="J290" t="str">
        <f t="shared" si="65"/>
        <v>Medium</v>
      </c>
      <c r="K290">
        <v>8.3000000000000007</v>
      </c>
      <c r="L290" t="str">
        <f t="shared" si="64"/>
        <v>Alkaline</v>
      </c>
      <c r="M290">
        <v>14.1</v>
      </c>
      <c r="N290">
        <v>105</v>
      </c>
      <c r="O290" t="str">
        <f t="shared" si="58"/>
        <v>Medium</v>
      </c>
      <c r="P290" t="s">
        <v>24</v>
      </c>
      <c r="Q290">
        <v>4.8899999999999997</v>
      </c>
      <c r="R290">
        <v>0.34</v>
      </c>
      <c r="S290">
        <v>1966.7</v>
      </c>
      <c r="T290">
        <v>3.4</v>
      </c>
      <c r="U290" t="s">
        <v>11</v>
      </c>
      <c r="V290" t="s">
        <v>11</v>
      </c>
      <c r="W290" t="s">
        <v>11</v>
      </c>
      <c r="X290" t="s">
        <v>11</v>
      </c>
    </row>
    <row r="291" spans="1:24" x14ac:dyDescent="0.35">
      <c r="A291" t="s">
        <v>83</v>
      </c>
      <c r="B291" t="s">
        <v>13</v>
      </c>
      <c r="C291" t="s">
        <v>66</v>
      </c>
      <c r="D291" t="s">
        <v>15</v>
      </c>
      <c r="E291">
        <v>1095</v>
      </c>
      <c r="F291" t="str">
        <f t="shared" si="57"/>
        <v>3</v>
      </c>
      <c r="G291">
        <v>3</v>
      </c>
      <c r="H291" t="s">
        <v>25</v>
      </c>
      <c r="I291" t="s">
        <v>59</v>
      </c>
      <c r="J291" t="str">
        <f t="shared" si="65"/>
        <v>Medium</v>
      </c>
      <c r="K291">
        <v>8.3000000000000007</v>
      </c>
      <c r="L291" t="str">
        <f t="shared" si="64"/>
        <v>Alkaline</v>
      </c>
      <c r="M291">
        <v>14.1</v>
      </c>
      <c r="N291">
        <v>105</v>
      </c>
      <c r="O291" t="str">
        <f t="shared" si="58"/>
        <v>Medium</v>
      </c>
      <c r="P291" t="s">
        <v>21</v>
      </c>
      <c r="Q291">
        <v>4.4000000000000004</v>
      </c>
      <c r="R291">
        <v>0.24</v>
      </c>
      <c r="S291">
        <v>1702.3</v>
      </c>
      <c r="T291">
        <v>9.6</v>
      </c>
      <c r="U291" t="s">
        <v>11</v>
      </c>
      <c r="V291" t="s">
        <v>11</v>
      </c>
      <c r="W291" t="s">
        <v>11</v>
      </c>
      <c r="X291" t="s">
        <v>11</v>
      </c>
    </row>
    <row r="292" spans="1:24" x14ac:dyDescent="0.35">
      <c r="A292" t="s">
        <v>83</v>
      </c>
      <c r="B292" t="s">
        <v>13</v>
      </c>
      <c r="C292" t="s">
        <v>66</v>
      </c>
      <c r="D292" t="s">
        <v>15</v>
      </c>
      <c r="E292">
        <v>1095</v>
      </c>
      <c r="F292" t="str">
        <f t="shared" si="57"/>
        <v>3</v>
      </c>
      <c r="G292">
        <v>3</v>
      </c>
      <c r="H292" t="s">
        <v>25</v>
      </c>
      <c r="I292" t="s">
        <v>59</v>
      </c>
      <c r="J292" t="str">
        <f t="shared" si="65"/>
        <v>Medium</v>
      </c>
      <c r="K292">
        <v>8.3000000000000007</v>
      </c>
      <c r="L292" t="str">
        <f t="shared" si="64"/>
        <v>Alkaline</v>
      </c>
      <c r="M292">
        <v>14.1</v>
      </c>
      <c r="N292">
        <v>105</v>
      </c>
      <c r="O292" t="str">
        <f t="shared" si="58"/>
        <v>Medium</v>
      </c>
      <c r="P292" t="s">
        <v>24</v>
      </c>
      <c r="Q292">
        <v>3.92</v>
      </c>
      <c r="R292">
        <v>0.39</v>
      </c>
      <c r="S292">
        <v>1700.3</v>
      </c>
      <c r="T292">
        <v>13.6</v>
      </c>
      <c r="U292" t="s">
        <v>11</v>
      </c>
      <c r="V292" t="s">
        <v>11</v>
      </c>
      <c r="W292" t="s">
        <v>11</v>
      </c>
      <c r="X292" t="s">
        <v>11</v>
      </c>
    </row>
    <row r="293" spans="1:24" x14ac:dyDescent="0.35">
      <c r="A293" t="s">
        <v>83</v>
      </c>
      <c r="B293" t="s">
        <v>13</v>
      </c>
      <c r="C293" t="s">
        <v>66</v>
      </c>
      <c r="D293" t="s">
        <v>15</v>
      </c>
      <c r="E293">
        <v>1095</v>
      </c>
      <c r="F293" t="str">
        <f t="shared" si="57"/>
        <v>3</v>
      </c>
      <c r="G293">
        <v>3</v>
      </c>
      <c r="H293" t="s">
        <v>25</v>
      </c>
      <c r="I293" t="s">
        <v>59</v>
      </c>
      <c r="J293" t="str">
        <f t="shared" si="65"/>
        <v>Medium</v>
      </c>
      <c r="K293">
        <v>8.3000000000000007</v>
      </c>
      <c r="L293" t="str">
        <f t="shared" si="64"/>
        <v>Alkaline</v>
      </c>
      <c r="M293">
        <v>14.1</v>
      </c>
      <c r="N293">
        <v>105</v>
      </c>
      <c r="O293" t="str">
        <f t="shared" si="58"/>
        <v>Medium</v>
      </c>
      <c r="P293" t="s">
        <v>21</v>
      </c>
      <c r="Q293">
        <v>5.89</v>
      </c>
      <c r="R293">
        <v>0.03</v>
      </c>
      <c r="S293">
        <v>1548</v>
      </c>
      <c r="T293">
        <v>32.4</v>
      </c>
      <c r="U293" t="s">
        <v>11</v>
      </c>
      <c r="V293" t="s">
        <v>11</v>
      </c>
      <c r="W293" t="s">
        <v>11</v>
      </c>
      <c r="X293" t="s">
        <v>11</v>
      </c>
    </row>
    <row r="294" spans="1:24" x14ac:dyDescent="0.35">
      <c r="A294" t="s">
        <v>83</v>
      </c>
      <c r="B294" t="s">
        <v>13</v>
      </c>
      <c r="C294" t="s">
        <v>66</v>
      </c>
      <c r="D294" t="s">
        <v>15</v>
      </c>
      <c r="E294">
        <v>1095</v>
      </c>
      <c r="F294" t="str">
        <f t="shared" si="57"/>
        <v>3</v>
      </c>
      <c r="G294">
        <v>3</v>
      </c>
      <c r="H294" t="s">
        <v>25</v>
      </c>
      <c r="I294" t="s">
        <v>59</v>
      </c>
      <c r="J294" t="str">
        <f t="shared" si="65"/>
        <v>Medium</v>
      </c>
      <c r="K294">
        <v>8.3000000000000007</v>
      </c>
      <c r="L294" t="str">
        <f t="shared" si="64"/>
        <v>Alkaline</v>
      </c>
      <c r="M294">
        <v>14.1</v>
      </c>
      <c r="N294">
        <v>105</v>
      </c>
      <c r="O294" t="str">
        <f t="shared" si="58"/>
        <v>Medium</v>
      </c>
      <c r="P294" t="s">
        <v>24</v>
      </c>
      <c r="Q294">
        <v>6.5</v>
      </c>
      <c r="R294">
        <v>0.49</v>
      </c>
      <c r="S294">
        <v>1528.8</v>
      </c>
      <c r="T294">
        <v>10.8</v>
      </c>
      <c r="U294" t="s">
        <v>11</v>
      </c>
      <c r="V294" t="s">
        <v>11</v>
      </c>
      <c r="W294" t="s">
        <v>11</v>
      </c>
      <c r="X294" t="s">
        <v>11</v>
      </c>
    </row>
    <row r="295" spans="1:24" x14ac:dyDescent="0.35">
      <c r="A295" t="s">
        <v>84</v>
      </c>
      <c r="B295" t="s">
        <v>13</v>
      </c>
      <c r="C295" t="s">
        <v>62</v>
      </c>
      <c r="D295" t="s">
        <v>15</v>
      </c>
      <c r="E295">
        <v>720</v>
      </c>
      <c r="F295" t="str">
        <f t="shared" si="57"/>
        <v>2</v>
      </c>
      <c r="G295">
        <v>3</v>
      </c>
      <c r="H295" t="s">
        <v>25</v>
      </c>
      <c r="I295" t="s">
        <v>77</v>
      </c>
      <c r="J295" t="str">
        <f t="shared" si="65"/>
        <v>Medium</v>
      </c>
      <c r="K295">
        <v>8.1</v>
      </c>
      <c r="L295" t="str">
        <f t="shared" si="64"/>
        <v>Alkaline</v>
      </c>
      <c r="M295">
        <v>19.2</v>
      </c>
      <c r="N295">
        <v>75</v>
      </c>
      <c r="O295" t="str">
        <f t="shared" si="58"/>
        <v>Low</v>
      </c>
      <c r="P295" t="s">
        <v>21</v>
      </c>
      <c r="Q295">
        <v>9.64</v>
      </c>
      <c r="R295">
        <f t="shared" ref="R295:T310" si="66">Q295*0.05</f>
        <v>0.48200000000000004</v>
      </c>
      <c r="S295" t="s">
        <v>11</v>
      </c>
      <c r="T295" t="s">
        <v>11</v>
      </c>
      <c r="U295" t="s">
        <v>11</v>
      </c>
      <c r="V295" t="s">
        <v>11</v>
      </c>
      <c r="W295" t="s">
        <v>11</v>
      </c>
      <c r="X295" t="s">
        <v>11</v>
      </c>
    </row>
    <row r="296" spans="1:24" x14ac:dyDescent="0.35">
      <c r="A296" t="s">
        <v>84</v>
      </c>
      <c r="B296" t="s">
        <v>13</v>
      </c>
      <c r="C296" t="s">
        <v>62</v>
      </c>
      <c r="D296" t="s">
        <v>15</v>
      </c>
      <c r="E296">
        <v>720</v>
      </c>
      <c r="F296" t="str">
        <f t="shared" si="57"/>
        <v>2</v>
      </c>
      <c r="G296">
        <v>3</v>
      </c>
      <c r="H296" t="s">
        <v>25</v>
      </c>
      <c r="I296" t="s">
        <v>77</v>
      </c>
      <c r="J296" t="str">
        <f t="shared" ref="J296:J308" si="67">IF(I296="silt clay","Fine",IF(I296="clay","Fine",IF(I296="sandy clay","Fine",IF(I296="sandy clay loam","Coarse",IF(I296="sandy loam","Coarse",IF(I296="loamy sand","Coarse",IF(I296="organic","Organic","Medium")))))))</f>
        <v>Medium</v>
      </c>
      <c r="K296">
        <v>8.1</v>
      </c>
      <c r="L296" t="str">
        <f t="shared" ref="L296:L299" si="68">IF(K296&lt;6.6, "Acidic", IF(K296&lt;7.4, "Neutral", IF(K296&gt;7.3, "Alkaline")))</f>
        <v>Alkaline</v>
      </c>
      <c r="M296">
        <v>19.2</v>
      </c>
      <c r="N296">
        <v>75</v>
      </c>
      <c r="O296" t="str">
        <f t="shared" si="58"/>
        <v>Low</v>
      </c>
      <c r="P296" t="s">
        <v>24</v>
      </c>
      <c r="Q296">
        <v>9.8000000000000007</v>
      </c>
      <c r="R296">
        <f t="shared" si="66"/>
        <v>0.49000000000000005</v>
      </c>
      <c r="S296" t="s">
        <v>11</v>
      </c>
      <c r="T296" t="s">
        <v>11</v>
      </c>
      <c r="U296" t="s">
        <v>11</v>
      </c>
      <c r="V296" t="s">
        <v>11</v>
      </c>
      <c r="W296" t="s">
        <v>11</v>
      </c>
      <c r="X296" t="s">
        <v>11</v>
      </c>
    </row>
    <row r="297" spans="1:24" x14ac:dyDescent="0.35">
      <c r="A297" t="s">
        <v>84</v>
      </c>
      <c r="B297" t="s">
        <v>13</v>
      </c>
      <c r="C297" t="s">
        <v>62</v>
      </c>
      <c r="D297" t="s">
        <v>15</v>
      </c>
      <c r="E297">
        <v>720</v>
      </c>
      <c r="F297" t="str">
        <f t="shared" si="57"/>
        <v>2</v>
      </c>
      <c r="G297">
        <v>3</v>
      </c>
      <c r="H297" t="s">
        <v>25</v>
      </c>
      <c r="I297" t="s">
        <v>77</v>
      </c>
      <c r="J297" t="str">
        <f t="shared" si="67"/>
        <v>Medium</v>
      </c>
      <c r="K297">
        <v>8.1</v>
      </c>
      <c r="L297" t="str">
        <f t="shared" si="68"/>
        <v>Alkaline</v>
      </c>
      <c r="M297">
        <v>19.2</v>
      </c>
      <c r="N297">
        <v>75</v>
      </c>
      <c r="O297" t="str">
        <f t="shared" si="58"/>
        <v>Low</v>
      </c>
      <c r="P297" t="s">
        <v>21</v>
      </c>
      <c r="Q297">
        <v>9.34</v>
      </c>
      <c r="R297">
        <f t="shared" si="66"/>
        <v>0.46700000000000003</v>
      </c>
      <c r="S297" t="s">
        <v>11</v>
      </c>
      <c r="T297" t="s">
        <v>11</v>
      </c>
      <c r="U297" t="s">
        <v>11</v>
      </c>
      <c r="V297" t="s">
        <v>11</v>
      </c>
      <c r="W297" t="s">
        <v>11</v>
      </c>
      <c r="X297" t="s">
        <v>11</v>
      </c>
    </row>
    <row r="298" spans="1:24" x14ac:dyDescent="0.35">
      <c r="A298" t="s">
        <v>84</v>
      </c>
      <c r="B298" t="s">
        <v>13</v>
      </c>
      <c r="C298" t="s">
        <v>62</v>
      </c>
      <c r="D298" t="s">
        <v>15</v>
      </c>
      <c r="E298">
        <v>720</v>
      </c>
      <c r="F298" t="str">
        <f t="shared" si="57"/>
        <v>2</v>
      </c>
      <c r="G298">
        <v>3</v>
      </c>
      <c r="H298" t="s">
        <v>25</v>
      </c>
      <c r="I298" t="s">
        <v>77</v>
      </c>
      <c r="J298" t="str">
        <f t="shared" si="67"/>
        <v>Medium</v>
      </c>
      <c r="K298">
        <v>8.1</v>
      </c>
      <c r="L298" t="str">
        <f t="shared" si="68"/>
        <v>Alkaline</v>
      </c>
      <c r="M298">
        <v>19.2</v>
      </c>
      <c r="N298">
        <v>75</v>
      </c>
      <c r="O298" t="str">
        <f t="shared" si="58"/>
        <v>Low</v>
      </c>
      <c r="P298" t="s">
        <v>24</v>
      </c>
      <c r="Q298">
        <v>10.6</v>
      </c>
      <c r="R298">
        <f t="shared" si="66"/>
        <v>0.53</v>
      </c>
      <c r="S298" t="s">
        <v>11</v>
      </c>
      <c r="T298" t="s">
        <v>11</v>
      </c>
      <c r="U298" t="s">
        <v>11</v>
      </c>
      <c r="V298" t="s">
        <v>11</v>
      </c>
      <c r="W298" t="s">
        <v>11</v>
      </c>
      <c r="X298" t="s">
        <v>11</v>
      </c>
    </row>
    <row r="299" spans="1:24" x14ac:dyDescent="0.35">
      <c r="A299" t="s">
        <v>85</v>
      </c>
      <c r="B299" t="s">
        <v>13</v>
      </c>
      <c r="C299" t="s">
        <v>64</v>
      </c>
      <c r="D299" t="s">
        <v>10</v>
      </c>
      <c r="E299">
        <v>720</v>
      </c>
      <c r="F299" t="str">
        <f t="shared" si="57"/>
        <v>2</v>
      </c>
      <c r="G299">
        <v>3</v>
      </c>
      <c r="H299" t="s">
        <v>23</v>
      </c>
      <c r="I299" t="s">
        <v>28</v>
      </c>
      <c r="J299" t="str">
        <f t="shared" si="67"/>
        <v>Medium</v>
      </c>
      <c r="K299">
        <v>5.79</v>
      </c>
      <c r="L299" t="str">
        <f t="shared" si="68"/>
        <v>Acidic</v>
      </c>
      <c r="M299">
        <v>10.3</v>
      </c>
      <c r="N299">
        <v>150</v>
      </c>
      <c r="O299" t="str">
        <f t="shared" si="58"/>
        <v>Medium</v>
      </c>
      <c r="P299" t="s">
        <v>21</v>
      </c>
      <c r="Q299">
        <v>6.3</v>
      </c>
      <c r="R299">
        <f t="shared" si="66"/>
        <v>0.315</v>
      </c>
      <c r="S299" t="s">
        <v>11</v>
      </c>
      <c r="T299" t="s">
        <v>11</v>
      </c>
      <c r="U299">
        <v>3.2000000000000001E-2</v>
      </c>
      <c r="V299">
        <v>1E-3</v>
      </c>
      <c r="W299">
        <v>4.5</v>
      </c>
      <c r="X299">
        <v>0.12</v>
      </c>
    </row>
    <row r="300" spans="1:24" x14ac:dyDescent="0.35">
      <c r="A300" t="s">
        <v>85</v>
      </c>
      <c r="B300" t="s">
        <v>13</v>
      </c>
      <c r="C300" t="s">
        <v>64</v>
      </c>
      <c r="D300" t="s">
        <v>10</v>
      </c>
      <c r="E300">
        <v>720</v>
      </c>
      <c r="F300" t="str">
        <f t="shared" si="57"/>
        <v>2</v>
      </c>
      <c r="G300">
        <v>3</v>
      </c>
      <c r="H300" t="s">
        <v>23</v>
      </c>
      <c r="I300" t="s">
        <v>28</v>
      </c>
      <c r="J300" t="str">
        <f t="shared" si="67"/>
        <v>Medium</v>
      </c>
      <c r="K300">
        <v>5.79</v>
      </c>
      <c r="L300" t="str">
        <f t="shared" ref="L300:L308" si="69">IF(K300&lt;6.6, "Acidic", IF(K300&lt;7.4, "Neutral", IF(K300&gt;7.3, "Alkaline")))</f>
        <v>Acidic</v>
      </c>
      <c r="M300">
        <v>10.3</v>
      </c>
      <c r="N300">
        <v>150</v>
      </c>
      <c r="O300" t="str">
        <f t="shared" si="58"/>
        <v>Medium</v>
      </c>
      <c r="P300" t="s">
        <v>24</v>
      </c>
      <c r="Q300">
        <v>6.1</v>
      </c>
      <c r="R300">
        <f t="shared" si="66"/>
        <v>0.30499999999999999</v>
      </c>
      <c r="S300" t="s">
        <v>11</v>
      </c>
      <c r="T300" t="s">
        <v>11</v>
      </c>
      <c r="U300">
        <v>3.6999999999999998E-2</v>
      </c>
      <c r="V300">
        <v>1E-3</v>
      </c>
      <c r="W300">
        <v>3.81</v>
      </c>
      <c r="X300">
        <v>0.11</v>
      </c>
    </row>
    <row r="301" spans="1:24" x14ac:dyDescent="0.35">
      <c r="A301" t="s">
        <v>85</v>
      </c>
      <c r="B301" t="s">
        <v>13</v>
      </c>
      <c r="C301" t="s">
        <v>64</v>
      </c>
      <c r="D301" t="s">
        <v>10</v>
      </c>
      <c r="E301">
        <v>720</v>
      </c>
      <c r="F301" t="str">
        <f t="shared" si="57"/>
        <v>2</v>
      </c>
      <c r="G301">
        <v>3</v>
      </c>
      <c r="H301" t="s">
        <v>23</v>
      </c>
      <c r="I301" t="s">
        <v>28</v>
      </c>
      <c r="J301" t="str">
        <f t="shared" si="67"/>
        <v>Medium</v>
      </c>
      <c r="K301">
        <v>5.79</v>
      </c>
      <c r="L301" t="str">
        <f t="shared" si="69"/>
        <v>Acidic</v>
      </c>
      <c r="M301">
        <v>10.3</v>
      </c>
      <c r="N301">
        <v>150</v>
      </c>
      <c r="O301" t="str">
        <f t="shared" si="58"/>
        <v>Medium</v>
      </c>
      <c r="P301" t="s">
        <v>21</v>
      </c>
      <c r="Q301">
        <v>6</v>
      </c>
      <c r="R301">
        <f t="shared" si="66"/>
        <v>0.30000000000000004</v>
      </c>
      <c r="S301" t="s">
        <v>11</v>
      </c>
      <c r="T301" t="s">
        <v>11</v>
      </c>
      <c r="U301">
        <v>0.04</v>
      </c>
      <c r="V301">
        <v>1E-3</v>
      </c>
      <c r="W301">
        <v>5.35</v>
      </c>
      <c r="X301">
        <v>0.15</v>
      </c>
    </row>
    <row r="302" spans="1:24" x14ac:dyDescent="0.35">
      <c r="A302" t="s">
        <v>85</v>
      </c>
      <c r="B302" t="s">
        <v>13</v>
      </c>
      <c r="C302" t="s">
        <v>64</v>
      </c>
      <c r="D302" t="s">
        <v>10</v>
      </c>
      <c r="E302">
        <v>720</v>
      </c>
      <c r="F302" t="str">
        <f t="shared" si="57"/>
        <v>2</v>
      </c>
      <c r="G302">
        <v>3</v>
      </c>
      <c r="H302" t="s">
        <v>23</v>
      </c>
      <c r="I302" t="s">
        <v>28</v>
      </c>
      <c r="J302" t="str">
        <f t="shared" si="67"/>
        <v>Medium</v>
      </c>
      <c r="K302">
        <v>5.79</v>
      </c>
      <c r="L302" t="str">
        <f t="shared" si="69"/>
        <v>Acidic</v>
      </c>
      <c r="M302">
        <v>10.3</v>
      </c>
      <c r="N302">
        <v>150</v>
      </c>
      <c r="O302" t="str">
        <f t="shared" si="58"/>
        <v>Medium</v>
      </c>
      <c r="P302" t="s">
        <v>24</v>
      </c>
      <c r="Q302">
        <v>5.8</v>
      </c>
      <c r="R302">
        <f t="shared" si="66"/>
        <v>0.28999999999999998</v>
      </c>
      <c r="S302" t="s">
        <v>11</v>
      </c>
      <c r="T302" t="s">
        <v>11</v>
      </c>
      <c r="U302">
        <v>4.5999999999999999E-2</v>
      </c>
      <c r="V302">
        <v>1E-3</v>
      </c>
      <c r="W302">
        <v>4.66</v>
      </c>
      <c r="X302">
        <v>0.11</v>
      </c>
    </row>
    <row r="303" spans="1:24" x14ac:dyDescent="0.35">
      <c r="A303" t="s">
        <v>85</v>
      </c>
      <c r="B303" t="s">
        <v>13</v>
      </c>
      <c r="C303" t="s">
        <v>64</v>
      </c>
      <c r="D303" t="s">
        <v>10</v>
      </c>
      <c r="E303">
        <v>720</v>
      </c>
      <c r="F303" t="str">
        <f t="shared" si="57"/>
        <v>2</v>
      </c>
      <c r="G303">
        <v>3</v>
      </c>
      <c r="H303" t="s">
        <v>23</v>
      </c>
      <c r="I303" t="s">
        <v>28</v>
      </c>
      <c r="J303" t="str">
        <f t="shared" si="67"/>
        <v>Medium</v>
      </c>
      <c r="K303">
        <v>5.79</v>
      </c>
      <c r="L303" t="str">
        <f t="shared" si="69"/>
        <v>Acidic</v>
      </c>
      <c r="M303">
        <v>10.3</v>
      </c>
      <c r="N303">
        <v>180</v>
      </c>
      <c r="O303" t="str">
        <f t="shared" si="58"/>
        <v>Medium</v>
      </c>
      <c r="P303" t="s">
        <v>21</v>
      </c>
      <c r="Q303">
        <v>6.8</v>
      </c>
      <c r="R303">
        <f t="shared" si="66"/>
        <v>0.34</v>
      </c>
      <c r="S303" t="s">
        <v>11</v>
      </c>
      <c r="T303" t="s">
        <v>11</v>
      </c>
      <c r="U303">
        <v>4.7E-2</v>
      </c>
      <c r="V303">
        <v>2E-3</v>
      </c>
      <c r="W303">
        <v>7.69</v>
      </c>
      <c r="X303">
        <v>0.22</v>
      </c>
    </row>
    <row r="304" spans="1:24" x14ac:dyDescent="0.35">
      <c r="A304" t="s">
        <v>85</v>
      </c>
      <c r="B304" t="s">
        <v>13</v>
      </c>
      <c r="C304" t="s">
        <v>64</v>
      </c>
      <c r="D304" t="s">
        <v>10</v>
      </c>
      <c r="E304">
        <v>720</v>
      </c>
      <c r="F304" t="str">
        <f t="shared" si="57"/>
        <v>2</v>
      </c>
      <c r="G304">
        <v>3</v>
      </c>
      <c r="H304" t="s">
        <v>23</v>
      </c>
      <c r="I304" t="s">
        <v>28</v>
      </c>
      <c r="J304" t="str">
        <f t="shared" si="67"/>
        <v>Medium</v>
      </c>
      <c r="K304">
        <v>5.79</v>
      </c>
      <c r="L304" t="str">
        <f t="shared" si="69"/>
        <v>Acidic</v>
      </c>
      <c r="M304">
        <v>10.3</v>
      </c>
      <c r="N304">
        <v>180</v>
      </c>
      <c r="O304" t="str">
        <f t="shared" si="58"/>
        <v>Medium</v>
      </c>
      <c r="P304" t="s">
        <v>24</v>
      </c>
      <c r="Q304">
        <v>6.6</v>
      </c>
      <c r="R304">
        <f t="shared" si="66"/>
        <v>0.33</v>
      </c>
      <c r="S304" t="s">
        <v>11</v>
      </c>
      <c r="T304" t="s">
        <v>11</v>
      </c>
      <c r="U304">
        <v>5.5E-2</v>
      </c>
      <c r="V304">
        <v>2E-3</v>
      </c>
      <c r="W304">
        <v>5.31</v>
      </c>
      <c r="X304">
        <v>0.15</v>
      </c>
    </row>
    <row r="305" spans="1:24" x14ac:dyDescent="0.35">
      <c r="A305" t="s">
        <v>85</v>
      </c>
      <c r="B305" t="s">
        <v>13</v>
      </c>
      <c r="C305" t="s">
        <v>64</v>
      </c>
      <c r="D305" t="s">
        <v>10</v>
      </c>
      <c r="E305">
        <v>720</v>
      </c>
      <c r="F305" t="str">
        <f t="shared" si="57"/>
        <v>2</v>
      </c>
      <c r="G305">
        <v>3</v>
      </c>
      <c r="H305" t="s">
        <v>23</v>
      </c>
      <c r="I305" t="s">
        <v>28</v>
      </c>
      <c r="J305" t="str">
        <f t="shared" si="67"/>
        <v>Medium</v>
      </c>
      <c r="K305">
        <v>5.79</v>
      </c>
      <c r="L305" t="str">
        <f t="shared" si="69"/>
        <v>Acidic</v>
      </c>
      <c r="M305">
        <v>10.3</v>
      </c>
      <c r="N305">
        <v>180</v>
      </c>
      <c r="O305" t="str">
        <f t="shared" si="58"/>
        <v>Medium</v>
      </c>
      <c r="P305" t="s">
        <v>21</v>
      </c>
      <c r="Q305">
        <v>6.6</v>
      </c>
      <c r="R305">
        <f t="shared" si="66"/>
        <v>0.33</v>
      </c>
      <c r="S305" t="s">
        <v>11</v>
      </c>
      <c r="T305" t="s">
        <v>11</v>
      </c>
      <c r="U305">
        <v>5.7000000000000002E-2</v>
      </c>
      <c r="V305">
        <v>2E-3</v>
      </c>
      <c r="W305">
        <v>6.53</v>
      </c>
      <c r="X305">
        <v>0.18</v>
      </c>
    </row>
    <row r="306" spans="1:24" x14ac:dyDescent="0.35">
      <c r="A306" t="s">
        <v>85</v>
      </c>
      <c r="B306" t="s">
        <v>13</v>
      </c>
      <c r="C306" t="s">
        <v>64</v>
      </c>
      <c r="D306" t="s">
        <v>10</v>
      </c>
      <c r="E306">
        <v>720</v>
      </c>
      <c r="F306" t="str">
        <f t="shared" si="57"/>
        <v>2</v>
      </c>
      <c r="G306">
        <v>3</v>
      </c>
      <c r="H306" t="s">
        <v>23</v>
      </c>
      <c r="I306" t="s">
        <v>28</v>
      </c>
      <c r="J306" t="str">
        <f t="shared" si="67"/>
        <v>Medium</v>
      </c>
      <c r="K306">
        <v>5.79</v>
      </c>
      <c r="L306" t="str">
        <f t="shared" si="69"/>
        <v>Acidic</v>
      </c>
      <c r="M306">
        <v>10.3</v>
      </c>
      <c r="N306">
        <v>180</v>
      </c>
      <c r="O306" t="str">
        <f t="shared" si="58"/>
        <v>Medium</v>
      </c>
      <c r="P306" t="s">
        <v>24</v>
      </c>
      <c r="Q306">
        <v>6.4</v>
      </c>
      <c r="R306">
        <f t="shared" si="66"/>
        <v>0.32000000000000006</v>
      </c>
      <c r="S306" t="s">
        <v>11</v>
      </c>
      <c r="T306" t="s">
        <v>11</v>
      </c>
      <c r="U306">
        <v>6.5000000000000002E-2</v>
      </c>
      <c r="V306">
        <v>2E-3</v>
      </c>
      <c r="W306">
        <v>5.26</v>
      </c>
      <c r="X306">
        <v>0.16</v>
      </c>
    </row>
    <row r="307" spans="1:24" x14ac:dyDescent="0.35">
      <c r="A307" t="s">
        <v>86</v>
      </c>
      <c r="B307" t="s">
        <v>13</v>
      </c>
      <c r="C307" t="s">
        <v>73</v>
      </c>
      <c r="D307" t="s">
        <v>11</v>
      </c>
      <c r="E307">
        <v>280</v>
      </c>
      <c r="F307" t="str">
        <f t="shared" si="57"/>
        <v>1</v>
      </c>
      <c r="G307">
        <v>4</v>
      </c>
      <c r="H307" t="s">
        <v>11</v>
      </c>
      <c r="I307" t="s">
        <v>16</v>
      </c>
      <c r="J307" t="str">
        <f t="shared" si="67"/>
        <v>Medium</v>
      </c>
      <c r="K307">
        <v>7.42</v>
      </c>
      <c r="L307" t="str">
        <f t="shared" si="69"/>
        <v>Alkaline</v>
      </c>
      <c r="M307">
        <v>11</v>
      </c>
      <c r="N307">
        <v>100</v>
      </c>
      <c r="O307" t="str">
        <f t="shared" si="58"/>
        <v>Low</v>
      </c>
      <c r="P307" t="s">
        <v>21</v>
      </c>
      <c r="Q307" t="s">
        <v>11</v>
      </c>
      <c r="R307" t="s">
        <v>11</v>
      </c>
      <c r="S307">
        <v>4020.5</v>
      </c>
      <c r="T307">
        <f t="shared" si="66"/>
        <v>201.02500000000001</v>
      </c>
      <c r="U307" t="s">
        <v>11</v>
      </c>
      <c r="V307" t="s">
        <v>11</v>
      </c>
      <c r="W307" t="s">
        <v>11</v>
      </c>
      <c r="X307" t="s">
        <v>11</v>
      </c>
    </row>
    <row r="308" spans="1:24" x14ac:dyDescent="0.35">
      <c r="A308" t="s">
        <v>86</v>
      </c>
      <c r="B308" t="s">
        <v>13</v>
      </c>
      <c r="C308" t="s">
        <v>73</v>
      </c>
      <c r="D308" t="s">
        <v>11</v>
      </c>
      <c r="E308">
        <v>280</v>
      </c>
      <c r="F308" t="str">
        <f t="shared" si="57"/>
        <v>1</v>
      </c>
      <c r="G308">
        <v>4</v>
      </c>
      <c r="H308" t="s">
        <v>11</v>
      </c>
      <c r="I308" t="s">
        <v>16</v>
      </c>
      <c r="J308" t="str">
        <f t="shared" si="67"/>
        <v>Medium</v>
      </c>
      <c r="K308">
        <v>7.04</v>
      </c>
      <c r="L308" t="str">
        <f t="shared" si="69"/>
        <v>Neutral</v>
      </c>
      <c r="M308">
        <v>10.6</v>
      </c>
      <c r="N308">
        <v>100</v>
      </c>
      <c r="O308" t="str">
        <f t="shared" si="58"/>
        <v>Low</v>
      </c>
      <c r="P308" t="s">
        <v>24</v>
      </c>
      <c r="Q308" t="s">
        <v>11</v>
      </c>
      <c r="R308" t="s">
        <v>11</v>
      </c>
      <c r="S308">
        <v>5100.6000000000004</v>
      </c>
      <c r="T308">
        <f t="shared" si="66"/>
        <v>255.03000000000003</v>
      </c>
      <c r="U308" t="s">
        <v>11</v>
      </c>
      <c r="V308" t="s">
        <v>11</v>
      </c>
      <c r="W308" t="s">
        <v>11</v>
      </c>
      <c r="X308" t="s">
        <v>11</v>
      </c>
    </row>
    <row r="309" spans="1:24" x14ac:dyDescent="0.35">
      <c r="A309" t="s">
        <v>87</v>
      </c>
      <c r="B309" t="s">
        <v>13</v>
      </c>
      <c r="C309" t="s">
        <v>72</v>
      </c>
      <c r="D309" t="s">
        <v>17</v>
      </c>
      <c r="E309">
        <v>80</v>
      </c>
      <c r="F309" t="str">
        <f t="shared" si="57"/>
        <v>1</v>
      </c>
      <c r="G309">
        <v>3</v>
      </c>
      <c r="H309" t="s">
        <v>23</v>
      </c>
      <c r="I309" t="s">
        <v>11</v>
      </c>
      <c r="J309" t="s">
        <v>11</v>
      </c>
      <c r="K309" t="s">
        <v>11</v>
      </c>
      <c r="L309" t="s">
        <v>11</v>
      </c>
      <c r="M309">
        <v>10.1</v>
      </c>
      <c r="N309">
        <v>225</v>
      </c>
      <c r="O309" t="str">
        <f t="shared" si="58"/>
        <v>High</v>
      </c>
      <c r="P309" t="s">
        <v>21</v>
      </c>
      <c r="Q309">
        <v>7.1</v>
      </c>
      <c r="R309">
        <f t="shared" si="66"/>
        <v>0.35499999999999998</v>
      </c>
      <c r="S309" t="s">
        <v>11</v>
      </c>
      <c r="T309" t="s">
        <v>11</v>
      </c>
      <c r="U309" t="s">
        <v>11</v>
      </c>
      <c r="V309" t="s">
        <v>11</v>
      </c>
      <c r="W309" t="s">
        <v>11</v>
      </c>
      <c r="X309" t="s">
        <v>11</v>
      </c>
    </row>
    <row r="310" spans="1:24" x14ac:dyDescent="0.35">
      <c r="A310" t="s">
        <v>87</v>
      </c>
      <c r="B310" t="s">
        <v>13</v>
      </c>
      <c r="C310" t="s">
        <v>72</v>
      </c>
      <c r="D310" t="s">
        <v>17</v>
      </c>
      <c r="E310">
        <v>80</v>
      </c>
      <c r="F310" t="str">
        <f t="shared" si="57"/>
        <v>1</v>
      </c>
      <c r="G310">
        <v>3</v>
      </c>
      <c r="H310" t="s">
        <v>23</v>
      </c>
      <c r="I310" t="s">
        <v>11</v>
      </c>
      <c r="J310" t="s">
        <v>11</v>
      </c>
      <c r="K310" t="s">
        <v>11</v>
      </c>
      <c r="L310" t="s">
        <v>11</v>
      </c>
      <c r="M310">
        <v>10.1</v>
      </c>
      <c r="N310">
        <v>225</v>
      </c>
      <c r="O310" t="str">
        <f t="shared" si="58"/>
        <v>High</v>
      </c>
      <c r="P310" t="s">
        <v>24</v>
      </c>
      <c r="Q310">
        <v>7.9</v>
      </c>
      <c r="R310">
        <f t="shared" si="66"/>
        <v>0.39500000000000002</v>
      </c>
      <c r="S310" t="s">
        <v>11</v>
      </c>
      <c r="T310" t="s">
        <v>11</v>
      </c>
      <c r="U310" t="s">
        <v>11</v>
      </c>
      <c r="V310" t="s">
        <v>11</v>
      </c>
      <c r="W310" t="s">
        <v>11</v>
      </c>
      <c r="X310" t="s">
        <v>11</v>
      </c>
    </row>
    <row r="311" spans="1:24" x14ac:dyDescent="0.35">
      <c r="A311" t="s">
        <v>87</v>
      </c>
      <c r="B311" t="s">
        <v>13</v>
      </c>
      <c r="C311" t="s">
        <v>72</v>
      </c>
      <c r="D311" t="s">
        <v>17</v>
      </c>
      <c r="E311">
        <v>80</v>
      </c>
      <c r="F311" t="str">
        <f t="shared" si="57"/>
        <v>1</v>
      </c>
      <c r="G311">
        <v>3</v>
      </c>
      <c r="H311" t="s">
        <v>23</v>
      </c>
      <c r="I311" t="s">
        <v>11</v>
      </c>
      <c r="J311" t="s">
        <v>11</v>
      </c>
      <c r="K311" t="s">
        <v>11</v>
      </c>
      <c r="L311" t="s">
        <v>11</v>
      </c>
      <c r="M311">
        <v>10.1</v>
      </c>
      <c r="N311">
        <v>225</v>
      </c>
      <c r="O311" t="str">
        <f t="shared" si="58"/>
        <v>High</v>
      </c>
      <c r="P311" t="s">
        <v>21</v>
      </c>
      <c r="Q311">
        <v>6.9</v>
      </c>
      <c r="R311">
        <f t="shared" ref="R311:R312" si="70">Q311*0.05</f>
        <v>0.34500000000000003</v>
      </c>
      <c r="S311" t="s">
        <v>11</v>
      </c>
      <c r="T311" t="s">
        <v>11</v>
      </c>
      <c r="U311" t="s">
        <v>11</v>
      </c>
      <c r="V311" t="s">
        <v>11</v>
      </c>
      <c r="W311" t="s">
        <v>11</v>
      </c>
      <c r="X311" t="s">
        <v>11</v>
      </c>
    </row>
    <row r="312" spans="1:24" x14ac:dyDescent="0.35">
      <c r="A312" t="s">
        <v>87</v>
      </c>
      <c r="B312" t="s">
        <v>13</v>
      </c>
      <c r="C312" t="s">
        <v>72</v>
      </c>
      <c r="D312" t="s">
        <v>17</v>
      </c>
      <c r="E312">
        <v>80</v>
      </c>
      <c r="F312" t="str">
        <f t="shared" si="57"/>
        <v>1</v>
      </c>
      <c r="G312">
        <v>3</v>
      </c>
      <c r="H312" t="s">
        <v>23</v>
      </c>
      <c r="I312" t="s">
        <v>11</v>
      </c>
      <c r="J312" t="s">
        <v>11</v>
      </c>
      <c r="K312" t="s">
        <v>11</v>
      </c>
      <c r="L312" t="s">
        <v>11</v>
      </c>
      <c r="M312">
        <v>10.1</v>
      </c>
      <c r="N312">
        <v>225</v>
      </c>
      <c r="O312" t="str">
        <f t="shared" si="58"/>
        <v>High</v>
      </c>
      <c r="P312" t="s">
        <v>24</v>
      </c>
      <c r="Q312">
        <v>7.6</v>
      </c>
      <c r="R312">
        <f t="shared" si="70"/>
        <v>0.38</v>
      </c>
      <c r="S312" t="s">
        <v>11</v>
      </c>
      <c r="T312" t="s">
        <v>11</v>
      </c>
      <c r="U312" t="s">
        <v>11</v>
      </c>
      <c r="V312" t="s">
        <v>11</v>
      </c>
      <c r="W312" t="s">
        <v>11</v>
      </c>
      <c r="X312" t="s">
        <v>11</v>
      </c>
    </row>
    <row r="313" spans="1:24" x14ac:dyDescent="0.35">
      <c r="A313" t="s">
        <v>88</v>
      </c>
      <c r="B313" t="s">
        <v>13</v>
      </c>
      <c r="C313" t="s">
        <v>69</v>
      </c>
      <c r="D313" t="s">
        <v>10</v>
      </c>
      <c r="E313">
        <v>720</v>
      </c>
      <c r="F313" t="str">
        <f t="shared" si="57"/>
        <v>2</v>
      </c>
      <c r="G313">
        <v>3</v>
      </c>
      <c r="H313" t="s">
        <v>23</v>
      </c>
      <c r="I313" t="s">
        <v>75</v>
      </c>
      <c r="J313" t="str">
        <f t="shared" ref="J313:J317" si="71">IF(I313="silt clay","Fine",IF(I313="clay","Fine",IF(I313="sandy clay","Fine",IF(I313="sandy clay loam","Coarse",IF(I313="sandy loam","Coarse",IF(I313="loamy sand","Coarse",IF(I313="organic","Organic","Medium")))))))</f>
        <v>Fine</v>
      </c>
      <c r="K313">
        <v>6.1</v>
      </c>
      <c r="L313" t="str">
        <f t="shared" ref="L313:L317" si="72">IF(K313&lt;6.6, "Acidic", IF(K313&lt;7.4, "Neutral", IF(K313&gt;7.3, "Alkaline")))</f>
        <v>Acidic</v>
      </c>
      <c r="M313">
        <v>15.1</v>
      </c>
      <c r="N313">
        <v>200</v>
      </c>
      <c r="O313" t="str">
        <f t="shared" si="58"/>
        <v>Medium</v>
      </c>
      <c r="P313" t="s">
        <v>21</v>
      </c>
      <c r="Q313" t="s">
        <v>11</v>
      </c>
      <c r="R313" t="s">
        <v>11</v>
      </c>
      <c r="S313" t="s">
        <v>11</v>
      </c>
      <c r="T313" t="s">
        <v>11</v>
      </c>
      <c r="U313">
        <v>6.85</v>
      </c>
      <c r="V313">
        <v>0.66</v>
      </c>
      <c r="W313" t="s">
        <v>11</v>
      </c>
      <c r="X313" t="s">
        <v>11</v>
      </c>
    </row>
    <row r="314" spans="1:24" x14ac:dyDescent="0.35">
      <c r="A314" t="s">
        <v>88</v>
      </c>
      <c r="B314" t="s">
        <v>13</v>
      </c>
      <c r="C314" t="s">
        <v>69</v>
      </c>
      <c r="D314" t="s">
        <v>10</v>
      </c>
      <c r="E314">
        <v>720</v>
      </c>
      <c r="F314" t="str">
        <f t="shared" si="57"/>
        <v>2</v>
      </c>
      <c r="G314">
        <v>3</v>
      </c>
      <c r="H314" t="s">
        <v>23</v>
      </c>
      <c r="I314" t="s">
        <v>75</v>
      </c>
      <c r="J314" t="str">
        <f t="shared" si="71"/>
        <v>Fine</v>
      </c>
      <c r="K314">
        <v>6.1</v>
      </c>
      <c r="L314" t="str">
        <f t="shared" si="72"/>
        <v>Acidic</v>
      </c>
      <c r="M314">
        <v>15.1</v>
      </c>
      <c r="N314">
        <v>200</v>
      </c>
      <c r="O314" t="str">
        <f t="shared" si="58"/>
        <v>Medium</v>
      </c>
      <c r="P314" t="s">
        <v>24</v>
      </c>
      <c r="Q314" t="s">
        <v>11</v>
      </c>
      <c r="R314" t="s">
        <v>11</v>
      </c>
      <c r="S314" t="s">
        <v>11</v>
      </c>
      <c r="T314" t="s">
        <v>11</v>
      </c>
      <c r="U314">
        <v>6.9</v>
      </c>
      <c r="V314">
        <v>0.17</v>
      </c>
      <c r="W314" t="s">
        <v>11</v>
      </c>
      <c r="X314" t="s">
        <v>11</v>
      </c>
    </row>
    <row r="315" spans="1:24" x14ac:dyDescent="0.35">
      <c r="A315" t="s">
        <v>88</v>
      </c>
      <c r="B315" t="s">
        <v>13</v>
      </c>
      <c r="C315" t="s">
        <v>69</v>
      </c>
      <c r="D315" t="s">
        <v>10</v>
      </c>
      <c r="E315">
        <v>720</v>
      </c>
      <c r="F315" t="str">
        <f t="shared" si="57"/>
        <v>2</v>
      </c>
      <c r="G315">
        <v>3</v>
      </c>
      <c r="H315" t="s">
        <v>23</v>
      </c>
      <c r="I315" t="s">
        <v>75</v>
      </c>
      <c r="J315" t="str">
        <f t="shared" si="71"/>
        <v>Fine</v>
      </c>
      <c r="K315">
        <v>6.1</v>
      </c>
      <c r="L315" t="str">
        <f t="shared" si="72"/>
        <v>Acidic</v>
      </c>
      <c r="M315">
        <v>15.1</v>
      </c>
      <c r="N315">
        <v>180</v>
      </c>
      <c r="O315" t="str">
        <f t="shared" si="58"/>
        <v>Medium</v>
      </c>
      <c r="P315" t="s">
        <v>21</v>
      </c>
      <c r="Q315" t="s">
        <v>11</v>
      </c>
      <c r="R315" t="s">
        <v>11</v>
      </c>
      <c r="S315" t="s">
        <v>11</v>
      </c>
      <c r="T315" t="s">
        <v>11</v>
      </c>
      <c r="U315">
        <v>8.33</v>
      </c>
      <c r="V315">
        <v>0.17</v>
      </c>
      <c r="W315" t="s">
        <v>11</v>
      </c>
      <c r="X315" t="s">
        <v>11</v>
      </c>
    </row>
    <row r="316" spans="1:24" x14ac:dyDescent="0.35">
      <c r="A316" t="s">
        <v>88</v>
      </c>
      <c r="B316" t="s">
        <v>13</v>
      </c>
      <c r="C316" t="s">
        <v>69</v>
      </c>
      <c r="D316" t="s">
        <v>10</v>
      </c>
      <c r="E316">
        <v>720</v>
      </c>
      <c r="F316" t="str">
        <f t="shared" si="57"/>
        <v>2</v>
      </c>
      <c r="G316">
        <v>3</v>
      </c>
      <c r="H316" t="s">
        <v>23</v>
      </c>
      <c r="I316" t="s">
        <v>75</v>
      </c>
      <c r="J316" t="str">
        <f t="shared" si="71"/>
        <v>Fine</v>
      </c>
      <c r="K316">
        <v>6.1</v>
      </c>
      <c r="L316" t="str">
        <f t="shared" si="72"/>
        <v>Acidic</v>
      </c>
      <c r="M316">
        <v>15.1</v>
      </c>
      <c r="N316">
        <v>180</v>
      </c>
      <c r="O316" t="str">
        <f t="shared" si="58"/>
        <v>Medium</v>
      </c>
      <c r="P316" t="s">
        <v>24</v>
      </c>
      <c r="Q316" t="s">
        <v>11</v>
      </c>
      <c r="R316" t="s">
        <v>11</v>
      </c>
      <c r="S316" t="s">
        <v>11</v>
      </c>
      <c r="T316" t="s">
        <v>11</v>
      </c>
      <c r="U316">
        <v>8.5500000000000007</v>
      </c>
      <c r="V316">
        <v>0.34</v>
      </c>
      <c r="W316" t="s">
        <v>11</v>
      </c>
      <c r="X316" t="s">
        <v>11</v>
      </c>
    </row>
    <row r="317" spans="1:24" x14ac:dyDescent="0.35">
      <c r="A317" t="s">
        <v>89</v>
      </c>
      <c r="B317" t="s">
        <v>13</v>
      </c>
      <c r="C317" t="s">
        <v>67</v>
      </c>
      <c r="D317" t="s">
        <v>10</v>
      </c>
      <c r="E317">
        <v>720</v>
      </c>
      <c r="F317" t="str">
        <f t="shared" si="57"/>
        <v>2</v>
      </c>
      <c r="G317">
        <v>3</v>
      </c>
      <c r="H317" t="s">
        <v>23</v>
      </c>
      <c r="I317" t="s">
        <v>12</v>
      </c>
      <c r="J317" t="str">
        <f t="shared" si="71"/>
        <v>Coarse</v>
      </c>
      <c r="K317">
        <v>5.9</v>
      </c>
      <c r="L317" t="str">
        <f t="shared" si="72"/>
        <v>Acidic</v>
      </c>
      <c r="M317">
        <v>5.1100000000000003</v>
      </c>
      <c r="N317">
        <v>140</v>
      </c>
      <c r="O317" t="str">
        <f t="shared" si="58"/>
        <v>Medium</v>
      </c>
      <c r="P317" t="s">
        <v>21</v>
      </c>
      <c r="Q317">
        <v>5.51</v>
      </c>
      <c r="R317">
        <v>0.63</v>
      </c>
      <c r="S317">
        <v>1232.3</v>
      </c>
      <c r="T317">
        <f t="shared" ref="R317:X334" si="73">S317*0.05</f>
        <v>61.615000000000002</v>
      </c>
      <c r="U317" t="s">
        <v>11</v>
      </c>
      <c r="V317" t="s">
        <v>11</v>
      </c>
      <c r="W317">
        <v>63.7</v>
      </c>
      <c r="X317">
        <f t="shared" ref="X317:X324" si="74">W317*0.05</f>
        <v>3.1850000000000005</v>
      </c>
    </row>
    <row r="318" spans="1:24" x14ac:dyDescent="0.35">
      <c r="A318" t="s">
        <v>89</v>
      </c>
      <c r="B318" t="s">
        <v>13</v>
      </c>
      <c r="C318" t="s">
        <v>67</v>
      </c>
      <c r="D318" t="s">
        <v>10</v>
      </c>
      <c r="E318">
        <v>720</v>
      </c>
      <c r="F318" t="str">
        <f t="shared" si="57"/>
        <v>2</v>
      </c>
      <c r="G318">
        <v>3</v>
      </c>
      <c r="H318" t="s">
        <v>23</v>
      </c>
      <c r="I318" t="s">
        <v>12</v>
      </c>
      <c r="J318" t="str">
        <f t="shared" ref="J318:J324" si="75">IF(I318="silt clay","Fine",IF(I318="clay","Fine",IF(I318="sandy clay","Fine",IF(I318="sandy clay loam","Coarse",IF(I318="sandy loam","Coarse",IF(I318="loamy sand","Coarse",IF(I318="organic","Organic","Medium")))))))</f>
        <v>Coarse</v>
      </c>
      <c r="K318">
        <v>5.9</v>
      </c>
      <c r="L318" t="str">
        <f t="shared" ref="L318:L327" si="76">IF(K318&lt;6.6, "Acidic", IF(K318&lt;7.4, "Neutral", IF(K318&gt;7.3, "Alkaline")))</f>
        <v>Acidic</v>
      </c>
      <c r="M318">
        <v>5.1100000000000003</v>
      </c>
      <c r="N318">
        <v>140</v>
      </c>
      <c r="O318" t="str">
        <f t="shared" si="58"/>
        <v>Medium</v>
      </c>
      <c r="P318" t="s">
        <v>24</v>
      </c>
      <c r="Q318">
        <v>5.8</v>
      </c>
      <c r="R318">
        <v>0.71</v>
      </c>
      <c r="S318">
        <v>8.2799999999999994</v>
      </c>
      <c r="T318">
        <f t="shared" si="73"/>
        <v>0.41399999999999998</v>
      </c>
      <c r="U318" t="s">
        <v>11</v>
      </c>
      <c r="V318" t="s">
        <v>11</v>
      </c>
      <c r="W318">
        <v>30.4</v>
      </c>
      <c r="X318">
        <f t="shared" si="74"/>
        <v>1.52</v>
      </c>
    </row>
    <row r="319" spans="1:24" x14ac:dyDescent="0.35">
      <c r="A319" t="s">
        <v>89</v>
      </c>
      <c r="B319" t="s">
        <v>13</v>
      </c>
      <c r="C319" t="s">
        <v>67</v>
      </c>
      <c r="D319" t="s">
        <v>10</v>
      </c>
      <c r="E319">
        <v>720</v>
      </c>
      <c r="F319" t="str">
        <f t="shared" si="57"/>
        <v>2</v>
      </c>
      <c r="G319">
        <v>3</v>
      </c>
      <c r="H319" t="s">
        <v>23</v>
      </c>
      <c r="I319" t="s">
        <v>12</v>
      </c>
      <c r="J319" t="str">
        <f t="shared" si="75"/>
        <v>Coarse</v>
      </c>
      <c r="K319">
        <v>5.9</v>
      </c>
      <c r="L319" t="str">
        <f t="shared" si="76"/>
        <v>Acidic</v>
      </c>
      <c r="M319">
        <v>5.1100000000000003</v>
      </c>
      <c r="N319">
        <v>140</v>
      </c>
      <c r="O319" t="str">
        <f t="shared" si="58"/>
        <v>Medium</v>
      </c>
      <c r="P319" t="s">
        <v>21</v>
      </c>
      <c r="Q319">
        <v>7.85</v>
      </c>
      <c r="R319">
        <v>0.65</v>
      </c>
      <c r="S319">
        <v>1399.4</v>
      </c>
      <c r="T319">
        <f t="shared" si="73"/>
        <v>69.970000000000013</v>
      </c>
      <c r="U319" t="s">
        <v>11</v>
      </c>
      <c r="V319" t="s">
        <v>11</v>
      </c>
      <c r="W319">
        <v>74.7</v>
      </c>
      <c r="X319">
        <f t="shared" si="74"/>
        <v>3.7350000000000003</v>
      </c>
    </row>
    <row r="320" spans="1:24" x14ac:dyDescent="0.35">
      <c r="A320" t="s">
        <v>89</v>
      </c>
      <c r="B320" t="s">
        <v>13</v>
      </c>
      <c r="C320" t="s">
        <v>67</v>
      </c>
      <c r="D320" t="s">
        <v>10</v>
      </c>
      <c r="E320">
        <v>720</v>
      </c>
      <c r="F320" t="str">
        <f t="shared" si="57"/>
        <v>2</v>
      </c>
      <c r="G320">
        <v>3</v>
      </c>
      <c r="H320" t="s">
        <v>23</v>
      </c>
      <c r="I320" t="s">
        <v>12</v>
      </c>
      <c r="J320" t="str">
        <f t="shared" si="75"/>
        <v>Coarse</v>
      </c>
      <c r="K320">
        <v>5.9</v>
      </c>
      <c r="L320" t="str">
        <f t="shared" si="76"/>
        <v>Acidic</v>
      </c>
      <c r="M320">
        <v>5.1100000000000003</v>
      </c>
      <c r="N320">
        <v>140</v>
      </c>
      <c r="O320" t="str">
        <f t="shared" si="58"/>
        <v>Medium</v>
      </c>
      <c r="P320" t="s">
        <v>24</v>
      </c>
      <c r="Q320">
        <v>8</v>
      </c>
      <c r="R320">
        <v>0.51</v>
      </c>
      <c r="S320">
        <v>965.3</v>
      </c>
      <c r="T320">
        <f t="shared" si="73"/>
        <v>48.265000000000001</v>
      </c>
      <c r="U320" t="s">
        <v>11</v>
      </c>
      <c r="V320" t="s">
        <v>11</v>
      </c>
      <c r="W320">
        <v>41.8</v>
      </c>
      <c r="X320">
        <f t="shared" si="74"/>
        <v>2.09</v>
      </c>
    </row>
    <row r="321" spans="1:24" x14ac:dyDescent="0.35">
      <c r="A321" t="s">
        <v>89</v>
      </c>
      <c r="B321" t="s">
        <v>13</v>
      </c>
      <c r="C321" t="s">
        <v>67</v>
      </c>
      <c r="D321" t="s">
        <v>10</v>
      </c>
      <c r="E321">
        <v>720</v>
      </c>
      <c r="F321" t="str">
        <f t="shared" si="57"/>
        <v>2</v>
      </c>
      <c r="G321">
        <v>3</v>
      </c>
      <c r="H321" t="s">
        <v>23</v>
      </c>
      <c r="I321" t="s">
        <v>12</v>
      </c>
      <c r="J321" t="str">
        <f t="shared" si="75"/>
        <v>Coarse</v>
      </c>
      <c r="K321">
        <v>5.9</v>
      </c>
      <c r="L321" t="str">
        <f t="shared" si="76"/>
        <v>Acidic</v>
      </c>
      <c r="M321">
        <v>5.1100000000000003</v>
      </c>
      <c r="N321">
        <v>140</v>
      </c>
      <c r="O321" t="str">
        <f t="shared" si="58"/>
        <v>Medium</v>
      </c>
      <c r="P321" t="s">
        <v>21</v>
      </c>
      <c r="Q321">
        <v>6.37</v>
      </c>
      <c r="R321">
        <v>0.69</v>
      </c>
      <c r="S321">
        <v>1464.5</v>
      </c>
      <c r="T321">
        <f t="shared" si="73"/>
        <v>73.225000000000009</v>
      </c>
      <c r="U321" t="s">
        <v>11</v>
      </c>
      <c r="V321" t="s">
        <v>11</v>
      </c>
      <c r="W321">
        <v>33.1</v>
      </c>
      <c r="X321">
        <f t="shared" si="74"/>
        <v>1.6550000000000002</v>
      </c>
    </row>
    <row r="322" spans="1:24" x14ac:dyDescent="0.35">
      <c r="A322" t="s">
        <v>89</v>
      </c>
      <c r="B322" t="s">
        <v>13</v>
      </c>
      <c r="C322" t="s">
        <v>67</v>
      </c>
      <c r="D322" t="s">
        <v>10</v>
      </c>
      <c r="E322">
        <v>720</v>
      </c>
      <c r="F322" t="str">
        <f t="shared" si="57"/>
        <v>2</v>
      </c>
      <c r="G322">
        <v>3</v>
      </c>
      <c r="H322" t="s">
        <v>23</v>
      </c>
      <c r="I322" t="s">
        <v>12</v>
      </c>
      <c r="J322" t="str">
        <f t="shared" si="75"/>
        <v>Coarse</v>
      </c>
      <c r="K322">
        <v>5.9</v>
      </c>
      <c r="L322" t="str">
        <f t="shared" si="76"/>
        <v>Acidic</v>
      </c>
      <c r="M322">
        <v>5.1100000000000003</v>
      </c>
      <c r="N322">
        <v>140</v>
      </c>
      <c r="O322" t="str">
        <f t="shared" si="58"/>
        <v>Medium</v>
      </c>
      <c r="P322" t="s">
        <v>24</v>
      </c>
      <c r="Q322">
        <v>6.4</v>
      </c>
      <c r="R322">
        <v>0.51</v>
      </c>
      <c r="S322">
        <v>1180.3</v>
      </c>
      <c r="T322">
        <f t="shared" si="73"/>
        <v>59.015000000000001</v>
      </c>
      <c r="U322" t="s">
        <v>11</v>
      </c>
      <c r="V322" t="s">
        <v>11</v>
      </c>
      <c r="W322">
        <v>18.899999999999999</v>
      </c>
      <c r="X322">
        <f t="shared" si="74"/>
        <v>0.94499999999999995</v>
      </c>
    </row>
    <row r="323" spans="1:24" x14ac:dyDescent="0.35">
      <c r="A323" t="s">
        <v>89</v>
      </c>
      <c r="B323" t="s">
        <v>13</v>
      </c>
      <c r="C323" t="s">
        <v>67</v>
      </c>
      <c r="D323" t="s">
        <v>10</v>
      </c>
      <c r="E323">
        <v>720</v>
      </c>
      <c r="F323" t="str">
        <f t="shared" ref="F323:F378" si="77">IF(E323&lt;366, "1", IF(E323&lt;731, "2", IF(E323&lt;1096, "3", IF(E323&lt;1461, "4", IF(E323&gt;1460, "5")))))</f>
        <v>2</v>
      </c>
      <c r="G323">
        <v>3</v>
      </c>
      <c r="H323" t="s">
        <v>23</v>
      </c>
      <c r="I323" t="s">
        <v>12</v>
      </c>
      <c r="J323" t="str">
        <f t="shared" si="75"/>
        <v>Coarse</v>
      </c>
      <c r="K323">
        <v>5.9</v>
      </c>
      <c r="L323" t="str">
        <f t="shared" si="76"/>
        <v>Acidic</v>
      </c>
      <c r="M323">
        <v>5.1100000000000003</v>
      </c>
      <c r="N323">
        <v>140</v>
      </c>
      <c r="O323" t="str">
        <f t="shared" ref="O323:O378" si="78">IF(N323&lt;101, "Low", IF(N323&lt;221, "Medium", IF(N323&gt;220, "High")))</f>
        <v>Medium</v>
      </c>
      <c r="P323" t="s">
        <v>21</v>
      </c>
      <c r="Q323">
        <v>7.75</v>
      </c>
      <c r="R323">
        <v>0.65</v>
      </c>
      <c r="S323">
        <v>1714.4</v>
      </c>
      <c r="T323">
        <f t="shared" si="73"/>
        <v>85.720000000000013</v>
      </c>
      <c r="U323" t="s">
        <v>11</v>
      </c>
      <c r="V323" t="s">
        <v>11</v>
      </c>
      <c r="W323">
        <v>45.3</v>
      </c>
      <c r="X323">
        <f t="shared" si="74"/>
        <v>2.2650000000000001</v>
      </c>
    </row>
    <row r="324" spans="1:24" x14ac:dyDescent="0.35">
      <c r="A324" t="s">
        <v>89</v>
      </c>
      <c r="B324" t="s">
        <v>13</v>
      </c>
      <c r="C324" t="s">
        <v>67</v>
      </c>
      <c r="D324" t="s">
        <v>10</v>
      </c>
      <c r="E324">
        <v>720</v>
      </c>
      <c r="F324" t="str">
        <f t="shared" si="77"/>
        <v>2</v>
      </c>
      <c r="G324">
        <v>3</v>
      </c>
      <c r="H324" t="s">
        <v>23</v>
      </c>
      <c r="I324" t="s">
        <v>12</v>
      </c>
      <c r="J324" t="str">
        <f t="shared" si="75"/>
        <v>Coarse</v>
      </c>
      <c r="K324">
        <v>5.9</v>
      </c>
      <c r="L324" t="str">
        <f t="shared" si="76"/>
        <v>Acidic</v>
      </c>
      <c r="M324">
        <v>5.1100000000000003</v>
      </c>
      <c r="N324">
        <v>140</v>
      </c>
      <c r="O324" t="str">
        <f t="shared" si="78"/>
        <v>Medium</v>
      </c>
      <c r="P324" t="s">
        <v>24</v>
      </c>
      <c r="Q324">
        <v>8.1</v>
      </c>
      <c r="R324">
        <v>0.56000000000000005</v>
      </c>
      <c r="S324">
        <v>1247.7</v>
      </c>
      <c r="T324">
        <f t="shared" si="73"/>
        <v>62.385000000000005</v>
      </c>
      <c r="U324" t="s">
        <v>11</v>
      </c>
      <c r="V324" t="s">
        <v>11</v>
      </c>
      <c r="W324">
        <v>27.6</v>
      </c>
      <c r="X324">
        <f t="shared" si="74"/>
        <v>1.3800000000000001</v>
      </c>
    </row>
    <row r="325" spans="1:24" x14ac:dyDescent="0.35">
      <c r="A325" t="s">
        <v>89</v>
      </c>
      <c r="B325" t="s">
        <v>13</v>
      </c>
      <c r="C325" t="s">
        <v>90</v>
      </c>
      <c r="D325" t="s">
        <v>15</v>
      </c>
      <c r="E325">
        <v>365</v>
      </c>
      <c r="F325" t="str">
        <f t="shared" si="77"/>
        <v>1</v>
      </c>
      <c r="G325">
        <v>3</v>
      </c>
      <c r="H325" t="s">
        <v>23</v>
      </c>
      <c r="I325" t="s">
        <v>11</v>
      </c>
      <c r="J325" t="s">
        <v>11</v>
      </c>
      <c r="K325">
        <v>5.27</v>
      </c>
      <c r="L325" t="str">
        <f t="shared" si="76"/>
        <v>Acidic</v>
      </c>
      <c r="M325">
        <v>14.1</v>
      </c>
      <c r="N325" t="s">
        <v>11</v>
      </c>
      <c r="O325" t="str">
        <f t="shared" si="78"/>
        <v>High</v>
      </c>
      <c r="P325" t="s">
        <v>21</v>
      </c>
      <c r="Q325">
        <v>6.19</v>
      </c>
      <c r="R325">
        <v>0.65</v>
      </c>
      <c r="S325">
        <v>1075</v>
      </c>
      <c r="T325">
        <v>70</v>
      </c>
      <c r="U325">
        <v>94</v>
      </c>
      <c r="V325">
        <v>16</v>
      </c>
      <c r="W325" t="s">
        <v>11</v>
      </c>
      <c r="X325" t="s">
        <v>11</v>
      </c>
    </row>
    <row r="326" spans="1:24" x14ac:dyDescent="0.35">
      <c r="A326" t="s">
        <v>89</v>
      </c>
      <c r="B326" t="s">
        <v>13</v>
      </c>
      <c r="C326" t="s">
        <v>90</v>
      </c>
      <c r="D326" t="s">
        <v>15</v>
      </c>
      <c r="E326">
        <v>366</v>
      </c>
      <c r="F326" t="str">
        <f t="shared" si="77"/>
        <v>2</v>
      </c>
      <c r="G326">
        <v>3</v>
      </c>
      <c r="H326" t="s">
        <v>23</v>
      </c>
      <c r="I326" t="s">
        <v>11</v>
      </c>
      <c r="J326" t="s">
        <v>11</v>
      </c>
      <c r="K326">
        <v>5.38</v>
      </c>
      <c r="L326" t="str">
        <f t="shared" si="76"/>
        <v>Acidic</v>
      </c>
      <c r="M326">
        <v>14.6</v>
      </c>
      <c r="N326" t="s">
        <v>11</v>
      </c>
      <c r="O326" t="str">
        <f t="shared" si="78"/>
        <v>High</v>
      </c>
      <c r="P326" t="s">
        <v>24</v>
      </c>
      <c r="Q326">
        <v>4.72</v>
      </c>
      <c r="R326">
        <v>0.56999999999999995</v>
      </c>
      <c r="S326">
        <v>757</v>
      </c>
      <c r="T326">
        <v>49</v>
      </c>
      <c r="U326">
        <v>47</v>
      </c>
      <c r="V326">
        <v>6</v>
      </c>
      <c r="W326" t="s">
        <v>11</v>
      </c>
      <c r="X326" t="s">
        <v>11</v>
      </c>
    </row>
    <row r="327" spans="1:24" x14ac:dyDescent="0.35">
      <c r="A327" t="s">
        <v>91</v>
      </c>
      <c r="B327" t="s">
        <v>13</v>
      </c>
      <c r="C327" t="s">
        <v>90</v>
      </c>
      <c r="D327" t="s">
        <v>10</v>
      </c>
      <c r="E327">
        <v>180</v>
      </c>
      <c r="F327" t="str">
        <f t="shared" si="77"/>
        <v>1</v>
      </c>
      <c r="G327">
        <v>3</v>
      </c>
      <c r="H327" t="s">
        <v>23</v>
      </c>
      <c r="I327" t="s">
        <v>11</v>
      </c>
      <c r="J327" t="s">
        <v>11</v>
      </c>
      <c r="K327">
        <v>7.02</v>
      </c>
      <c r="L327" t="str">
        <f t="shared" si="76"/>
        <v>Neutral</v>
      </c>
      <c r="M327">
        <v>21.9</v>
      </c>
      <c r="N327">
        <v>63.6</v>
      </c>
      <c r="O327" t="str">
        <f t="shared" si="78"/>
        <v>Low</v>
      </c>
      <c r="P327" t="s">
        <v>21</v>
      </c>
      <c r="Q327" t="s">
        <v>11</v>
      </c>
      <c r="R327" t="s">
        <v>11</v>
      </c>
      <c r="S327">
        <v>229.1</v>
      </c>
      <c r="T327">
        <f t="shared" si="73"/>
        <v>11.455</v>
      </c>
      <c r="U327">
        <v>40.42</v>
      </c>
      <c r="V327">
        <f t="shared" si="73"/>
        <v>2.0210000000000004</v>
      </c>
      <c r="W327">
        <v>33.49</v>
      </c>
      <c r="X327">
        <f t="shared" si="73"/>
        <v>1.6745000000000001</v>
      </c>
    </row>
    <row r="328" spans="1:24" x14ac:dyDescent="0.35">
      <c r="A328" t="s">
        <v>91</v>
      </c>
      <c r="B328" t="s">
        <v>13</v>
      </c>
      <c r="C328" t="s">
        <v>90</v>
      </c>
      <c r="D328" t="s">
        <v>10</v>
      </c>
      <c r="E328">
        <v>180</v>
      </c>
      <c r="F328" t="str">
        <f t="shared" si="77"/>
        <v>1</v>
      </c>
      <c r="G328">
        <v>3</v>
      </c>
      <c r="H328" t="s">
        <v>23</v>
      </c>
      <c r="I328" t="s">
        <v>11</v>
      </c>
      <c r="J328" t="s">
        <v>11</v>
      </c>
      <c r="K328">
        <v>7.02</v>
      </c>
      <c r="L328" t="str">
        <f t="shared" ref="L328:L330" si="79">IF(K328&lt;6.6, "Acidic", IF(K328&lt;7.4, "Neutral", IF(K328&gt;7.3, "Alkaline")))</f>
        <v>Neutral</v>
      </c>
      <c r="M328">
        <v>21.9</v>
      </c>
      <c r="N328">
        <v>63.6</v>
      </c>
      <c r="O328" t="str">
        <f t="shared" si="78"/>
        <v>Low</v>
      </c>
      <c r="P328" t="s">
        <v>24</v>
      </c>
      <c r="Q328" t="s">
        <v>11</v>
      </c>
      <c r="R328" t="s">
        <v>11</v>
      </c>
      <c r="S328">
        <v>185.6</v>
      </c>
      <c r="T328">
        <f t="shared" si="73"/>
        <v>9.2799999999999994</v>
      </c>
      <c r="U328">
        <v>49.63</v>
      </c>
      <c r="V328">
        <f t="shared" si="73"/>
        <v>2.4815000000000005</v>
      </c>
      <c r="W328">
        <v>11.03</v>
      </c>
      <c r="X328">
        <f t="shared" si="73"/>
        <v>0.55149999999999999</v>
      </c>
    </row>
    <row r="329" spans="1:24" x14ac:dyDescent="0.35">
      <c r="A329" t="s">
        <v>91</v>
      </c>
      <c r="B329" t="s">
        <v>13</v>
      </c>
      <c r="C329" t="s">
        <v>90</v>
      </c>
      <c r="D329" t="s">
        <v>10</v>
      </c>
      <c r="E329">
        <v>180</v>
      </c>
      <c r="F329" t="str">
        <f t="shared" si="77"/>
        <v>1</v>
      </c>
      <c r="G329">
        <v>3</v>
      </c>
      <c r="H329" t="s">
        <v>23</v>
      </c>
      <c r="I329" t="s">
        <v>11</v>
      </c>
      <c r="J329" t="s">
        <v>11</v>
      </c>
      <c r="K329">
        <v>7.02</v>
      </c>
      <c r="L329" t="str">
        <f t="shared" si="79"/>
        <v>Neutral</v>
      </c>
      <c r="M329">
        <v>21.9</v>
      </c>
      <c r="N329">
        <v>63.6</v>
      </c>
      <c r="O329" t="str">
        <f t="shared" si="78"/>
        <v>Low</v>
      </c>
      <c r="P329" t="s">
        <v>21</v>
      </c>
      <c r="Q329" t="s">
        <v>11</v>
      </c>
      <c r="R329" t="s">
        <v>11</v>
      </c>
      <c r="S329">
        <v>339.4</v>
      </c>
      <c r="T329">
        <f t="shared" si="73"/>
        <v>16.97</v>
      </c>
      <c r="U329">
        <v>77.3</v>
      </c>
      <c r="V329">
        <f t="shared" si="73"/>
        <v>3.8650000000000002</v>
      </c>
      <c r="W329">
        <v>46.4</v>
      </c>
      <c r="X329">
        <f t="shared" si="73"/>
        <v>2.3199999999999998</v>
      </c>
    </row>
    <row r="330" spans="1:24" x14ac:dyDescent="0.35">
      <c r="A330" t="s">
        <v>91</v>
      </c>
      <c r="B330" t="s">
        <v>13</v>
      </c>
      <c r="C330" t="s">
        <v>90</v>
      </c>
      <c r="D330" t="s">
        <v>10</v>
      </c>
      <c r="E330">
        <v>180</v>
      </c>
      <c r="F330" t="str">
        <f t="shared" si="77"/>
        <v>1</v>
      </c>
      <c r="G330">
        <v>3</v>
      </c>
      <c r="H330" t="s">
        <v>23</v>
      </c>
      <c r="I330" t="s">
        <v>11</v>
      </c>
      <c r="J330" t="s">
        <v>11</v>
      </c>
      <c r="K330">
        <v>7.02</v>
      </c>
      <c r="L330" t="str">
        <f t="shared" si="79"/>
        <v>Neutral</v>
      </c>
      <c r="M330">
        <v>21.9</v>
      </c>
      <c r="N330">
        <v>63.6</v>
      </c>
      <c r="O330" t="str">
        <f t="shared" si="78"/>
        <v>Low</v>
      </c>
      <c r="P330" t="s">
        <v>24</v>
      </c>
      <c r="Q330" t="s">
        <v>11</v>
      </c>
      <c r="R330" t="s">
        <v>11</v>
      </c>
      <c r="S330">
        <v>239.2</v>
      </c>
      <c r="T330">
        <f t="shared" si="73"/>
        <v>11.96</v>
      </c>
      <c r="U330">
        <v>64.92</v>
      </c>
      <c r="V330">
        <f t="shared" si="73"/>
        <v>3.2460000000000004</v>
      </c>
      <c r="W330">
        <v>41.01</v>
      </c>
      <c r="X330">
        <f t="shared" si="73"/>
        <v>2.0505</v>
      </c>
    </row>
    <row r="331" spans="1:24" x14ac:dyDescent="0.35">
      <c r="A331" t="s">
        <v>92</v>
      </c>
      <c r="B331" t="s">
        <v>13</v>
      </c>
      <c r="C331" t="s">
        <v>69</v>
      </c>
      <c r="D331" t="s">
        <v>17</v>
      </c>
      <c r="E331">
        <v>201</v>
      </c>
      <c r="F331" t="str">
        <f t="shared" si="77"/>
        <v>1</v>
      </c>
      <c r="G331">
        <v>3</v>
      </c>
      <c r="H331" t="s">
        <v>25</v>
      </c>
      <c r="I331" t="s">
        <v>93</v>
      </c>
      <c r="J331" t="str">
        <f t="shared" ref="J331" si="80">IF(I331="silt clay","Fine",IF(I331="clay","Fine",IF(I331="sandy clay","Fine",IF(I331="sandy clay loam","Coarse",IF(I331="sandy loam","Coarse",IF(I331="loamy sand","Coarse",IF(I331="organic","Organic","Medium")))))))</f>
        <v>Fine</v>
      </c>
      <c r="K331">
        <v>7.35</v>
      </c>
      <c r="L331" t="str">
        <f t="shared" ref="L331:L336" si="81">IF(K331&lt;6.6, "Acidic", IF(K331&lt;7.4, "Neutral", IF(K331&gt;7.3, "Alkaline")))</f>
        <v>Neutral</v>
      </c>
      <c r="M331">
        <v>9.66</v>
      </c>
      <c r="N331">
        <v>200</v>
      </c>
      <c r="O331" t="str">
        <f t="shared" si="78"/>
        <v>Medium</v>
      </c>
      <c r="P331" t="s">
        <v>21</v>
      </c>
      <c r="Q331">
        <v>5.19</v>
      </c>
      <c r="R331">
        <v>0.08</v>
      </c>
      <c r="S331" t="s">
        <v>11</v>
      </c>
      <c r="T331" t="s">
        <v>11</v>
      </c>
      <c r="U331">
        <v>1.66</v>
      </c>
      <c r="V331">
        <v>0.19</v>
      </c>
      <c r="W331" t="s">
        <v>11</v>
      </c>
      <c r="X331" t="s">
        <v>11</v>
      </c>
    </row>
    <row r="332" spans="1:24" x14ac:dyDescent="0.35">
      <c r="A332" t="s">
        <v>92</v>
      </c>
      <c r="B332" t="s">
        <v>13</v>
      </c>
      <c r="C332" t="s">
        <v>69</v>
      </c>
      <c r="D332" t="s">
        <v>17</v>
      </c>
      <c r="E332">
        <v>201</v>
      </c>
      <c r="F332" t="str">
        <f t="shared" si="77"/>
        <v>1</v>
      </c>
      <c r="G332">
        <v>3</v>
      </c>
      <c r="H332" t="s">
        <v>25</v>
      </c>
      <c r="I332" t="s">
        <v>93</v>
      </c>
      <c r="J332" t="str">
        <f t="shared" ref="J332:J334" si="82">IF(I332="silt clay","Fine",IF(I332="clay","Fine",IF(I332="sandy clay","Fine",IF(I332="sandy clay loam","Coarse",IF(I332="sandy loam","Coarse",IF(I332="loamy sand","Coarse",IF(I332="organic","Organic","Medium")))))))</f>
        <v>Fine</v>
      </c>
      <c r="K332">
        <v>7.35</v>
      </c>
      <c r="L332" t="str">
        <f t="shared" si="81"/>
        <v>Neutral</v>
      </c>
      <c r="M332">
        <v>9.66</v>
      </c>
      <c r="N332">
        <v>200</v>
      </c>
      <c r="O332" t="str">
        <f t="shared" si="78"/>
        <v>Medium</v>
      </c>
      <c r="P332" t="s">
        <v>24</v>
      </c>
      <c r="Q332">
        <v>4.92</v>
      </c>
      <c r="R332">
        <v>0.01</v>
      </c>
      <c r="S332" t="s">
        <v>11</v>
      </c>
      <c r="T332" t="s">
        <v>11</v>
      </c>
      <c r="U332">
        <v>1.98</v>
      </c>
      <c r="V332">
        <v>0.11</v>
      </c>
      <c r="W332" t="s">
        <v>11</v>
      </c>
      <c r="X332" t="s">
        <v>11</v>
      </c>
    </row>
    <row r="333" spans="1:24" x14ac:dyDescent="0.35">
      <c r="A333" t="s">
        <v>94</v>
      </c>
      <c r="B333" t="s">
        <v>13</v>
      </c>
      <c r="C333" t="s">
        <v>66</v>
      </c>
      <c r="D333" t="s">
        <v>17</v>
      </c>
      <c r="E333">
        <v>210</v>
      </c>
      <c r="F333" t="str">
        <f t="shared" si="77"/>
        <v>1</v>
      </c>
      <c r="G333">
        <v>3</v>
      </c>
      <c r="H333" t="s">
        <v>23</v>
      </c>
      <c r="I333" t="s">
        <v>77</v>
      </c>
      <c r="J333" t="str">
        <f t="shared" si="82"/>
        <v>Medium</v>
      </c>
      <c r="K333">
        <v>6.2</v>
      </c>
      <c r="L333" t="str">
        <f t="shared" si="81"/>
        <v>Acidic</v>
      </c>
      <c r="M333">
        <v>10.4</v>
      </c>
      <c r="N333">
        <v>225</v>
      </c>
      <c r="O333" t="str">
        <f t="shared" si="78"/>
        <v>High</v>
      </c>
      <c r="P333" t="s">
        <v>21</v>
      </c>
      <c r="Q333">
        <v>5.5</v>
      </c>
      <c r="R333">
        <f t="shared" si="73"/>
        <v>0.27500000000000002</v>
      </c>
      <c r="S333" t="s">
        <v>11</v>
      </c>
      <c r="T333" t="s">
        <v>11</v>
      </c>
      <c r="U333">
        <v>2.14</v>
      </c>
      <c r="V333">
        <f t="shared" si="73"/>
        <v>0.10700000000000001</v>
      </c>
      <c r="W333">
        <v>-0.73</v>
      </c>
      <c r="X333">
        <f t="shared" si="73"/>
        <v>-3.6499999999999998E-2</v>
      </c>
    </row>
    <row r="334" spans="1:24" x14ac:dyDescent="0.35">
      <c r="A334" t="s">
        <v>94</v>
      </c>
      <c r="B334" t="s">
        <v>13</v>
      </c>
      <c r="C334" t="s">
        <v>66</v>
      </c>
      <c r="D334" t="s">
        <v>17</v>
      </c>
      <c r="E334">
        <v>210</v>
      </c>
      <c r="F334" t="str">
        <f t="shared" si="77"/>
        <v>1</v>
      </c>
      <c r="G334">
        <v>3</v>
      </c>
      <c r="H334" t="s">
        <v>23</v>
      </c>
      <c r="I334" t="s">
        <v>77</v>
      </c>
      <c r="J334" t="str">
        <f t="shared" si="82"/>
        <v>Medium</v>
      </c>
      <c r="K334">
        <v>6.2</v>
      </c>
      <c r="L334" t="str">
        <f t="shared" si="81"/>
        <v>Acidic</v>
      </c>
      <c r="M334">
        <v>10.4</v>
      </c>
      <c r="N334">
        <v>225</v>
      </c>
      <c r="O334" t="str">
        <f t="shared" si="78"/>
        <v>High</v>
      </c>
      <c r="P334" t="s">
        <v>24</v>
      </c>
      <c r="Q334">
        <v>4.59</v>
      </c>
      <c r="R334">
        <f t="shared" si="73"/>
        <v>0.22950000000000001</v>
      </c>
      <c r="S334" t="s">
        <v>11</v>
      </c>
      <c r="T334" t="s">
        <v>11</v>
      </c>
      <c r="U334">
        <v>1.46</v>
      </c>
      <c r="V334">
        <f t="shared" si="73"/>
        <v>7.2999999999999995E-2</v>
      </c>
      <c r="W334">
        <v>-0.39</v>
      </c>
      <c r="X334">
        <f t="shared" si="73"/>
        <v>-1.9500000000000003E-2</v>
      </c>
    </row>
    <row r="335" spans="1:24" x14ac:dyDescent="0.35">
      <c r="A335" t="s">
        <v>95</v>
      </c>
      <c r="B335" t="s">
        <v>13</v>
      </c>
      <c r="C335" t="s">
        <v>96</v>
      </c>
      <c r="D335" t="s">
        <v>17</v>
      </c>
      <c r="E335">
        <v>365</v>
      </c>
      <c r="F335" t="str">
        <f t="shared" si="77"/>
        <v>1</v>
      </c>
      <c r="G335">
        <v>4</v>
      </c>
      <c r="H335" t="s">
        <v>25</v>
      </c>
      <c r="I335" t="s">
        <v>97</v>
      </c>
      <c r="J335" t="str">
        <f>IF(I335="silt clay","Fine",IF(I335="clay","Fine",IF(I335="sandy clay","Fine",IF(I335="sandy clay loam","Coarse",IF(I335="Sandy loam","Coarse",IF(I335="loamy sand","Coarse",IF(I335="organic","Organic","Medium")))))))</f>
        <v>Fine</v>
      </c>
      <c r="K335">
        <v>8</v>
      </c>
      <c r="L335" t="str">
        <f t="shared" si="81"/>
        <v>Alkaline</v>
      </c>
      <c r="M335">
        <v>12.68</v>
      </c>
      <c r="N335">
        <v>225</v>
      </c>
      <c r="O335" t="str">
        <f t="shared" si="78"/>
        <v>High</v>
      </c>
      <c r="P335" t="s">
        <v>21</v>
      </c>
      <c r="Q335" t="s">
        <v>11</v>
      </c>
      <c r="R335" t="s">
        <v>11</v>
      </c>
      <c r="S335" t="s">
        <v>11</v>
      </c>
      <c r="T335" t="s">
        <v>11</v>
      </c>
      <c r="U335">
        <v>2.2400000000000002</v>
      </c>
      <c r="V335">
        <v>0.18</v>
      </c>
    </row>
    <row r="336" spans="1:24" x14ac:dyDescent="0.35">
      <c r="A336" t="s">
        <v>95</v>
      </c>
      <c r="B336" t="s">
        <v>13</v>
      </c>
      <c r="C336" t="s">
        <v>96</v>
      </c>
      <c r="D336" t="s">
        <v>17</v>
      </c>
      <c r="E336">
        <v>365</v>
      </c>
      <c r="F336" t="str">
        <f t="shared" si="77"/>
        <v>1</v>
      </c>
      <c r="G336">
        <v>4</v>
      </c>
      <c r="H336" t="s">
        <v>25</v>
      </c>
      <c r="I336" t="s">
        <v>97</v>
      </c>
      <c r="J336" t="str">
        <f>IF(I336="silt clay","Fine",IF(I336="clay","Fine",IF(I336="sandy clay","Fine",IF(I336="sandy clay loam","Coarse",IF(I336="Sandy loam","Coarse",IF(I336="loamy sand","Coarse",IF(I336="organic","Organic","Medium")))))))</f>
        <v>Fine</v>
      </c>
      <c r="K336">
        <v>8</v>
      </c>
      <c r="L336" t="str">
        <f t="shared" si="81"/>
        <v>Alkaline</v>
      </c>
      <c r="M336">
        <v>12.68</v>
      </c>
      <c r="N336">
        <v>225</v>
      </c>
      <c r="O336" t="str">
        <f t="shared" si="78"/>
        <v>High</v>
      </c>
      <c r="P336" t="s">
        <v>24</v>
      </c>
      <c r="Q336" t="s">
        <v>11</v>
      </c>
      <c r="R336" t="s">
        <v>11</v>
      </c>
      <c r="S336" t="s">
        <v>11</v>
      </c>
      <c r="T336" t="s">
        <v>11</v>
      </c>
      <c r="U336">
        <v>3.91</v>
      </c>
      <c r="V336">
        <v>0.43</v>
      </c>
    </row>
    <row r="337" spans="1:24" x14ac:dyDescent="0.35">
      <c r="A337" t="s">
        <v>98</v>
      </c>
      <c r="B337" t="s">
        <v>13</v>
      </c>
      <c r="C337" t="s">
        <v>67</v>
      </c>
      <c r="D337" t="s">
        <v>10</v>
      </c>
      <c r="E337">
        <v>720</v>
      </c>
      <c r="F337" t="str">
        <f t="shared" si="77"/>
        <v>2</v>
      </c>
      <c r="G337">
        <v>3</v>
      </c>
      <c r="H337" t="s">
        <v>23</v>
      </c>
      <c r="I337" t="s">
        <v>28</v>
      </c>
      <c r="J337" t="str">
        <f t="shared" ref="J337:J378" si="83">IF(I337="silt clay","Fine",IF(I337="clay","Fine",IF(I337="sandy clay","Fine",IF(I337="sandy clay loam","Coarse",IF(I337="Sandy loam","Coarse",IF(I337="loamy sand","Coarse",IF(I337="organic","Organic","Medium")))))))</f>
        <v>Medium</v>
      </c>
      <c r="K337">
        <v>5.85</v>
      </c>
      <c r="L337" t="str">
        <f t="shared" ref="L337:L378" si="84">IF(K337&lt;6.6, "Acidic", IF(K337&lt;7.4, "Neutral", IF(K337&gt;7.3, "Alkaline")))</f>
        <v>Acidic</v>
      </c>
      <c r="M337">
        <v>10.88</v>
      </c>
      <c r="N337">
        <v>210</v>
      </c>
      <c r="O337" t="str">
        <f t="shared" si="78"/>
        <v>Medium</v>
      </c>
      <c r="P337" t="s">
        <v>21</v>
      </c>
      <c r="Q337">
        <v>6.5</v>
      </c>
      <c r="R337">
        <f t="shared" ref="R337:R344" si="85">Q337*0.05</f>
        <v>0.32500000000000001</v>
      </c>
      <c r="S337" t="s">
        <v>11</v>
      </c>
      <c r="T337" t="s">
        <v>11</v>
      </c>
      <c r="U337">
        <v>0.28000000000000003</v>
      </c>
      <c r="V337">
        <f t="shared" ref="T337:X356" si="86">U337*0.05</f>
        <v>1.4000000000000002E-2</v>
      </c>
      <c r="W337" t="s">
        <v>11</v>
      </c>
      <c r="X337" t="s">
        <v>11</v>
      </c>
    </row>
    <row r="338" spans="1:24" x14ac:dyDescent="0.35">
      <c r="A338" t="s">
        <v>98</v>
      </c>
      <c r="B338" t="s">
        <v>13</v>
      </c>
      <c r="C338" t="s">
        <v>67</v>
      </c>
      <c r="D338" t="s">
        <v>10</v>
      </c>
      <c r="E338">
        <v>720</v>
      </c>
      <c r="F338" t="str">
        <f t="shared" si="77"/>
        <v>2</v>
      </c>
      <c r="G338">
        <v>3</v>
      </c>
      <c r="H338" t="s">
        <v>23</v>
      </c>
      <c r="I338" t="s">
        <v>28</v>
      </c>
      <c r="J338" t="str">
        <f t="shared" si="83"/>
        <v>Medium</v>
      </c>
      <c r="K338">
        <v>5.39</v>
      </c>
      <c r="L338" t="str">
        <f t="shared" si="84"/>
        <v>Acidic</v>
      </c>
      <c r="M338">
        <v>13.1</v>
      </c>
      <c r="N338">
        <v>210</v>
      </c>
      <c r="O338" t="str">
        <f t="shared" si="78"/>
        <v>Medium</v>
      </c>
      <c r="P338" t="s">
        <v>24</v>
      </c>
      <c r="Q338">
        <v>6.5</v>
      </c>
      <c r="R338">
        <f t="shared" si="85"/>
        <v>0.32500000000000001</v>
      </c>
      <c r="S338" t="s">
        <v>11</v>
      </c>
      <c r="T338" t="s">
        <v>11</v>
      </c>
      <c r="U338">
        <v>0.44</v>
      </c>
      <c r="V338">
        <f t="shared" si="86"/>
        <v>2.2000000000000002E-2</v>
      </c>
      <c r="W338" t="s">
        <v>11</v>
      </c>
      <c r="X338" t="s">
        <v>11</v>
      </c>
    </row>
    <row r="339" spans="1:24" x14ac:dyDescent="0.35">
      <c r="A339" t="s">
        <v>98</v>
      </c>
      <c r="B339" t="s">
        <v>13</v>
      </c>
      <c r="C339" t="s">
        <v>67</v>
      </c>
      <c r="D339" t="s">
        <v>10</v>
      </c>
      <c r="E339">
        <v>720</v>
      </c>
      <c r="F339" t="str">
        <f t="shared" si="77"/>
        <v>2</v>
      </c>
      <c r="G339">
        <v>3</v>
      </c>
      <c r="H339" t="s">
        <v>23</v>
      </c>
      <c r="I339" t="s">
        <v>28</v>
      </c>
      <c r="J339" t="str">
        <f t="shared" si="83"/>
        <v>Medium</v>
      </c>
      <c r="K339">
        <v>5.85</v>
      </c>
      <c r="L339" t="str">
        <f t="shared" si="84"/>
        <v>Acidic</v>
      </c>
      <c r="M339">
        <v>10.88</v>
      </c>
      <c r="N339">
        <v>210</v>
      </c>
      <c r="O339" t="str">
        <f t="shared" si="78"/>
        <v>Medium</v>
      </c>
      <c r="P339" t="s">
        <v>21</v>
      </c>
      <c r="Q339">
        <v>8.8000000000000007</v>
      </c>
      <c r="R339">
        <f t="shared" si="85"/>
        <v>0.44000000000000006</v>
      </c>
      <c r="S339" t="s">
        <v>11</v>
      </c>
      <c r="T339" t="s">
        <v>11</v>
      </c>
      <c r="U339">
        <v>3.24</v>
      </c>
      <c r="V339">
        <f t="shared" si="86"/>
        <v>0.16200000000000003</v>
      </c>
      <c r="W339" t="s">
        <v>11</v>
      </c>
      <c r="X339" t="s">
        <v>11</v>
      </c>
    </row>
    <row r="340" spans="1:24" x14ac:dyDescent="0.35">
      <c r="A340" t="s">
        <v>98</v>
      </c>
      <c r="B340" t="s">
        <v>13</v>
      </c>
      <c r="C340" t="s">
        <v>67</v>
      </c>
      <c r="D340" t="s">
        <v>10</v>
      </c>
      <c r="E340">
        <v>720</v>
      </c>
      <c r="F340" t="str">
        <f t="shared" si="77"/>
        <v>2</v>
      </c>
      <c r="G340">
        <v>3</v>
      </c>
      <c r="H340" t="s">
        <v>23</v>
      </c>
      <c r="I340" t="s">
        <v>28</v>
      </c>
      <c r="J340" t="str">
        <f t="shared" si="83"/>
        <v>Medium</v>
      </c>
      <c r="K340">
        <v>5.39</v>
      </c>
      <c r="L340" t="str">
        <f t="shared" si="84"/>
        <v>Acidic</v>
      </c>
      <c r="M340">
        <v>13.1</v>
      </c>
      <c r="N340">
        <v>210</v>
      </c>
      <c r="O340" t="str">
        <f t="shared" si="78"/>
        <v>Medium</v>
      </c>
      <c r="P340" t="s">
        <v>24</v>
      </c>
      <c r="Q340">
        <v>8</v>
      </c>
      <c r="R340">
        <f t="shared" si="85"/>
        <v>0.4</v>
      </c>
      <c r="S340" t="s">
        <v>11</v>
      </c>
      <c r="T340" t="s">
        <v>11</v>
      </c>
      <c r="U340">
        <v>4.28</v>
      </c>
      <c r="V340">
        <f t="shared" si="86"/>
        <v>0.21400000000000002</v>
      </c>
      <c r="W340" t="s">
        <v>11</v>
      </c>
      <c r="X340" t="s">
        <v>11</v>
      </c>
    </row>
    <row r="341" spans="1:24" x14ac:dyDescent="0.35">
      <c r="A341" t="s">
        <v>98</v>
      </c>
      <c r="B341" t="s">
        <v>13</v>
      </c>
      <c r="C341" t="s">
        <v>67</v>
      </c>
      <c r="D341" t="s">
        <v>10</v>
      </c>
      <c r="E341">
        <v>720</v>
      </c>
      <c r="F341" t="str">
        <f t="shared" si="77"/>
        <v>2</v>
      </c>
      <c r="G341">
        <v>3</v>
      </c>
      <c r="H341" t="s">
        <v>23</v>
      </c>
      <c r="I341" t="s">
        <v>28</v>
      </c>
      <c r="J341" t="str">
        <f t="shared" si="83"/>
        <v>Medium</v>
      </c>
      <c r="K341">
        <v>5.85</v>
      </c>
      <c r="L341" t="str">
        <f t="shared" si="84"/>
        <v>Acidic</v>
      </c>
      <c r="M341">
        <v>10.88</v>
      </c>
      <c r="N341">
        <v>210</v>
      </c>
      <c r="O341" t="str">
        <f t="shared" si="78"/>
        <v>Medium</v>
      </c>
      <c r="P341" t="s">
        <v>21</v>
      </c>
      <c r="Q341">
        <v>6.7</v>
      </c>
      <c r="R341">
        <f t="shared" si="85"/>
        <v>0.33500000000000002</v>
      </c>
      <c r="S341" t="s">
        <v>11</v>
      </c>
      <c r="T341" t="s">
        <v>11</v>
      </c>
      <c r="U341">
        <v>-0.45</v>
      </c>
      <c r="V341">
        <f t="shared" si="86"/>
        <v>-2.2500000000000003E-2</v>
      </c>
      <c r="W341" t="s">
        <v>11</v>
      </c>
      <c r="X341" t="s">
        <v>11</v>
      </c>
    </row>
    <row r="342" spans="1:24" x14ac:dyDescent="0.35">
      <c r="A342" t="s">
        <v>98</v>
      </c>
      <c r="B342" t="s">
        <v>13</v>
      </c>
      <c r="C342" t="s">
        <v>67</v>
      </c>
      <c r="D342" t="s">
        <v>10</v>
      </c>
      <c r="E342">
        <v>720</v>
      </c>
      <c r="F342" t="str">
        <f t="shared" si="77"/>
        <v>2</v>
      </c>
      <c r="G342">
        <v>3</v>
      </c>
      <c r="H342" t="s">
        <v>23</v>
      </c>
      <c r="I342" t="s">
        <v>28</v>
      </c>
      <c r="J342" t="str">
        <f t="shared" si="83"/>
        <v>Medium</v>
      </c>
      <c r="K342">
        <v>5.39</v>
      </c>
      <c r="L342" t="str">
        <f t="shared" si="84"/>
        <v>Acidic</v>
      </c>
      <c r="M342">
        <v>13.1</v>
      </c>
      <c r="N342">
        <v>210</v>
      </c>
      <c r="O342" t="str">
        <f t="shared" si="78"/>
        <v>Medium</v>
      </c>
      <c r="P342" t="s">
        <v>24</v>
      </c>
      <c r="Q342">
        <v>6.5</v>
      </c>
      <c r="R342">
        <f t="shared" si="85"/>
        <v>0.32500000000000001</v>
      </c>
      <c r="S342" t="s">
        <v>11</v>
      </c>
      <c r="T342" t="s">
        <v>11</v>
      </c>
      <c r="U342">
        <v>-0.03</v>
      </c>
      <c r="V342">
        <f t="shared" si="86"/>
        <v>-1.5E-3</v>
      </c>
      <c r="W342" t="s">
        <v>11</v>
      </c>
      <c r="X342" t="s">
        <v>11</v>
      </c>
    </row>
    <row r="343" spans="1:24" x14ac:dyDescent="0.35">
      <c r="A343" t="s">
        <v>98</v>
      </c>
      <c r="B343" t="s">
        <v>13</v>
      </c>
      <c r="C343" t="s">
        <v>67</v>
      </c>
      <c r="D343" t="s">
        <v>10</v>
      </c>
      <c r="E343">
        <v>720</v>
      </c>
      <c r="F343" t="str">
        <f t="shared" si="77"/>
        <v>2</v>
      </c>
      <c r="G343">
        <v>3</v>
      </c>
      <c r="H343" t="s">
        <v>23</v>
      </c>
      <c r="I343" t="s">
        <v>28</v>
      </c>
      <c r="J343" t="str">
        <f t="shared" si="83"/>
        <v>Medium</v>
      </c>
      <c r="K343">
        <v>5.85</v>
      </c>
      <c r="L343" t="str">
        <f t="shared" si="84"/>
        <v>Acidic</v>
      </c>
      <c r="M343">
        <v>10.88</v>
      </c>
      <c r="N343">
        <v>210</v>
      </c>
      <c r="O343" t="str">
        <f t="shared" si="78"/>
        <v>Medium</v>
      </c>
      <c r="P343" t="s">
        <v>21</v>
      </c>
      <c r="Q343">
        <v>8.9</v>
      </c>
      <c r="R343">
        <f t="shared" si="85"/>
        <v>0.44500000000000006</v>
      </c>
      <c r="S343" t="s">
        <v>11</v>
      </c>
      <c r="T343" t="s">
        <v>11</v>
      </c>
      <c r="U343">
        <v>2.3199999999999998</v>
      </c>
      <c r="V343">
        <f t="shared" si="86"/>
        <v>0.11599999999999999</v>
      </c>
      <c r="W343" t="s">
        <v>11</v>
      </c>
      <c r="X343" t="s">
        <v>11</v>
      </c>
    </row>
    <row r="344" spans="1:24" x14ac:dyDescent="0.35">
      <c r="A344" t="s">
        <v>98</v>
      </c>
      <c r="B344" t="s">
        <v>13</v>
      </c>
      <c r="C344" t="s">
        <v>67</v>
      </c>
      <c r="D344" t="s">
        <v>10</v>
      </c>
      <c r="E344">
        <v>720</v>
      </c>
      <c r="F344" t="str">
        <f t="shared" si="77"/>
        <v>2</v>
      </c>
      <c r="G344">
        <v>3</v>
      </c>
      <c r="H344" t="s">
        <v>23</v>
      </c>
      <c r="I344" t="s">
        <v>28</v>
      </c>
      <c r="J344" t="str">
        <f t="shared" si="83"/>
        <v>Medium</v>
      </c>
      <c r="K344">
        <v>5.39</v>
      </c>
      <c r="L344" t="str">
        <f t="shared" si="84"/>
        <v>Acidic</v>
      </c>
      <c r="M344">
        <v>13.1</v>
      </c>
      <c r="N344">
        <v>210</v>
      </c>
      <c r="O344" t="str">
        <f t="shared" si="78"/>
        <v>Medium</v>
      </c>
      <c r="P344" t="s">
        <v>24</v>
      </c>
      <c r="Q344">
        <v>7.8</v>
      </c>
      <c r="R344">
        <f t="shared" si="85"/>
        <v>0.39</v>
      </c>
      <c r="S344" t="s">
        <v>11</v>
      </c>
      <c r="T344" t="s">
        <v>11</v>
      </c>
      <c r="U344">
        <v>3.4</v>
      </c>
      <c r="V344">
        <f t="shared" si="86"/>
        <v>0.17</v>
      </c>
      <c r="W344" t="s">
        <v>11</v>
      </c>
      <c r="X344" t="s">
        <v>11</v>
      </c>
    </row>
    <row r="345" spans="1:24" x14ac:dyDescent="0.35">
      <c r="A345" t="s">
        <v>99</v>
      </c>
      <c r="B345" t="s">
        <v>13</v>
      </c>
      <c r="C345" t="s">
        <v>70</v>
      </c>
      <c r="D345" t="s">
        <v>17</v>
      </c>
      <c r="E345">
        <v>365</v>
      </c>
      <c r="F345" t="str">
        <f t="shared" si="77"/>
        <v>1</v>
      </c>
      <c r="G345">
        <v>4</v>
      </c>
      <c r="H345" t="s">
        <v>23</v>
      </c>
      <c r="I345" t="s">
        <v>59</v>
      </c>
      <c r="J345" t="str">
        <f t="shared" si="83"/>
        <v>Medium</v>
      </c>
      <c r="K345">
        <v>8.6</v>
      </c>
      <c r="L345" t="str">
        <f t="shared" si="84"/>
        <v>Alkaline</v>
      </c>
      <c r="M345" t="s">
        <v>11</v>
      </c>
      <c r="N345">
        <v>285</v>
      </c>
      <c r="O345" t="str">
        <f t="shared" si="78"/>
        <v>High</v>
      </c>
      <c r="P345" t="s">
        <v>21</v>
      </c>
      <c r="Q345" t="s">
        <v>11</v>
      </c>
      <c r="R345" t="s">
        <v>11</v>
      </c>
      <c r="S345">
        <v>18.8</v>
      </c>
      <c r="T345">
        <f t="shared" si="86"/>
        <v>0.94000000000000006</v>
      </c>
      <c r="U345">
        <v>2.4</v>
      </c>
      <c r="V345">
        <f t="shared" si="86"/>
        <v>0.12</v>
      </c>
      <c r="W345">
        <v>2.4</v>
      </c>
      <c r="X345">
        <f t="shared" si="86"/>
        <v>0.12</v>
      </c>
    </row>
    <row r="346" spans="1:24" x14ac:dyDescent="0.35">
      <c r="A346" t="s">
        <v>99</v>
      </c>
      <c r="B346" t="s">
        <v>13</v>
      </c>
      <c r="C346" t="s">
        <v>70</v>
      </c>
      <c r="D346" t="s">
        <v>17</v>
      </c>
      <c r="E346">
        <v>365</v>
      </c>
      <c r="F346" t="str">
        <f t="shared" si="77"/>
        <v>1</v>
      </c>
      <c r="G346">
        <v>4</v>
      </c>
      <c r="H346" t="s">
        <v>23</v>
      </c>
      <c r="I346" t="s">
        <v>59</v>
      </c>
      <c r="J346" t="str">
        <f t="shared" si="83"/>
        <v>Medium</v>
      </c>
      <c r="K346">
        <v>8.6</v>
      </c>
      <c r="L346" t="str">
        <f t="shared" si="84"/>
        <v>Alkaline</v>
      </c>
      <c r="M346" t="s">
        <v>11</v>
      </c>
      <c r="N346">
        <v>285</v>
      </c>
      <c r="O346" t="str">
        <f t="shared" si="78"/>
        <v>High</v>
      </c>
      <c r="P346" t="s">
        <v>24</v>
      </c>
      <c r="Q346" t="s">
        <v>11</v>
      </c>
      <c r="R346" t="s">
        <v>11</v>
      </c>
      <c r="S346">
        <v>14.9</v>
      </c>
      <c r="T346">
        <f t="shared" si="86"/>
        <v>0.74500000000000011</v>
      </c>
      <c r="U346">
        <v>1.6</v>
      </c>
      <c r="V346">
        <f t="shared" si="86"/>
        <v>8.0000000000000016E-2</v>
      </c>
      <c r="W346">
        <v>2.2000000000000002</v>
      </c>
      <c r="X346">
        <f t="shared" si="86"/>
        <v>0.11000000000000001</v>
      </c>
    </row>
    <row r="347" spans="1:24" x14ac:dyDescent="0.35">
      <c r="A347" t="s">
        <v>99</v>
      </c>
      <c r="B347" t="s">
        <v>13</v>
      </c>
      <c r="C347" t="s">
        <v>70</v>
      </c>
      <c r="D347" t="s">
        <v>17</v>
      </c>
      <c r="E347">
        <v>365</v>
      </c>
      <c r="F347" t="str">
        <f t="shared" si="77"/>
        <v>1</v>
      </c>
      <c r="G347">
        <v>4</v>
      </c>
      <c r="H347" t="s">
        <v>23</v>
      </c>
      <c r="I347" t="s">
        <v>59</v>
      </c>
      <c r="J347" t="str">
        <f t="shared" si="83"/>
        <v>Medium</v>
      </c>
      <c r="K347">
        <v>8.6</v>
      </c>
      <c r="L347" t="str">
        <f t="shared" si="84"/>
        <v>Alkaline</v>
      </c>
      <c r="M347" t="s">
        <v>11</v>
      </c>
      <c r="N347">
        <v>285</v>
      </c>
      <c r="O347" t="str">
        <f t="shared" si="78"/>
        <v>High</v>
      </c>
      <c r="P347" t="s">
        <v>21</v>
      </c>
      <c r="Q347" t="s">
        <v>11</v>
      </c>
      <c r="R347" t="s">
        <v>11</v>
      </c>
      <c r="S347">
        <v>17.5</v>
      </c>
      <c r="T347">
        <f t="shared" si="86"/>
        <v>0.875</v>
      </c>
      <c r="U347">
        <v>1.9</v>
      </c>
      <c r="V347">
        <f t="shared" si="86"/>
        <v>9.5000000000000001E-2</v>
      </c>
      <c r="W347">
        <v>1.9</v>
      </c>
      <c r="X347">
        <f t="shared" si="86"/>
        <v>9.5000000000000001E-2</v>
      </c>
    </row>
    <row r="348" spans="1:24" x14ac:dyDescent="0.35">
      <c r="A348" t="s">
        <v>99</v>
      </c>
      <c r="B348" t="s">
        <v>13</v>
      </c>
      <c r="C348" t="s">
        <v>70</v>
      </c>
      <c r="D348" t="s">
        <v>17</v>
      </c>
      <c r="E348">
        <v>365</v>
      </c>
      <c r="F348" t="str">
        <f t="shared" si="77"/>
        <v>1</v>
      </c>
      <c r="G348">
        <v>4</v>
      </c>
      <c r="H348" t="s">
        <v>23</v>
      </c>
      <c r="I348" t="s">
        <v>59</v>
      </c>
      <c r="J348" t="str">
        <f t="shared" si="83"/>
        <v>Medium</v>
      </c>
      <c r="K348">
        <v>8.6</v>
      </c>
      <c r="L348" t="str">
        <f t="shared" si="84"/>
        <v>Alkaline</v>
      </c>
      <c r="M348" t="s">
        <v>11</v>
      </c>
      <c r="N348">
        <v>285</v>
      </c>
      <c r="O348" t="str">
        <f t="shared" si="78"/>
        <v>High</v>
      </c>
      <c r="P348" t="s">
        <v>24</v>
      </c>
      <c r="Q348" t="s">
        <v>11</v>
      </c>
      <c r="R348" t="s">
        <v>11</v>
      </c>
      <c r="S348">
        <v>13.2</v>
      </c>
      <c r="T348">
        <f t="shared" si="86"/>
        <v>0.66</v>
      </c>
      <c r="U348">
        <v>1.88</v>
      </c>
      <c r="V348">
        <f t="shared" si="86"/>
        <v>9.4E-2</v>
      </c>
      <c r="W348">
        <v>1.6</v>
      </c>
      <c r="X348">
        <f t="shared" si="86"/>
        <v>8.0000000000000016E-2</v>
      </c>
    </row>
    <row r="349" spans="1:24" x14ac:dyDescent="0.35">
      <c r="A349" t="s">
        <v>99</v>
      </c>
      <c r="B349" t="s">
        <v>13</v>
      </c>
      <c r="C349" t="s">
        <v>70</v>
      </c>
      <c r="D349" t="s">
        <v>17</v>
      </c>
      <c r="E349">
        <v>365</v>
      </c>
      <c r="F349" t="str">
        <f t="shared" si="77"/>
        <v>1</v>
      </c>
      <c r="G349">
        <v>4</v>
      </c>
      <c r="H349" t="s">
        <v>23</v>
      </c>
      <c r="I349" t="s">
        <v>59</v>
      </c>
      <c r="J349" t="str">
        <f t="shared" si="83"/>
        <v>Medium</v>
      </c>
      <c r="K349">
        <v>8.6</v>
      </c>
      <c r="L349" t="str">
        <f t="shared" si="84"/>
        <v>Alkaline</v>
      </c>
      <c r="M349" t="s">
        <v>11</v>
      </c>
      <c r="N349">
        <v>285</v>
      </c>
      <c r="O349" t="str">
        <f t="shared" si="78"/>
        <v>High</v>
      </c>
      <c r="P349" t="s">
        <v>21</v>
      </c>
      <c r="Q349" t="s">
        <v>11</v>
      </c>
      <c r="R349" t="s">
        <v>11</v>
      </c>
      <c r="S349">
        <v>18.399999999999999</v>
      </c>
      <c r="T349">
        <f t="shared" si="86"/>
        <v>0.91999999999999993</v>
      </c>
      <c r="U349">
        <v>2.4</v>
      </c>
      <c r="V349">
        <f t="shared" si="86"/>
        <v>0.12</v>
      </c>
      <c r="W349">
        <v>1.6</v>
      </c>
      <c r="X349">
        <f t="shared" si="86"/>
        <v>8.0000000000000016E-2</v>
      </c>
    </row>
    <row r="350" spans="1:24" x14ac:dyDescent="0.35">
      <c r="A350" t="s">
        <v>99</v>
      </c>
      <c r="B350" t="s">
        <v>13</v>
      </c>
      <c r="C350" t="s">
        <v>70</v>
      </c>
      <c r="D350" t="s">
        <v>17</v>
      </c>
      <c r="E350">
        <v>365</v>
      </c>
      <c r="F350" t="str">
        <f t="shared" si="77"/>
        <v>1</v>
      </c>
      <c r="G350">
        <v>4</v>
      </c>
      <c r="H350" t="s">
        <v>23</v>
      </c>
      <c r="I350" t="s">
        <v>59</v>
      </c>
      <c r="J350" t="str">
        <f t="shared" si="83"/>
        <v>Medium</v>
      </c>
      <c r="K350">
        <v>8.6</v>
      </c>
      <c r="L350" t="str">
        <f t="shared" si="84"/>
        <v>Alkaline</v>
      </c>
      <c r="M350" t="s">
        <v>11</v>
      </c>
      <c r="N350">
        <v>285</v>
      </c>
      <c r="O350" t="str">
        <f t="shared" si="78"/>
        <v>High</v>
      </c>
      <c r="P350" t="s">
        <v>24</v>
      </c>
      <c r="Q350" t="s">
        <v>11</v>
      </c>
      <c r="R350" t="s">
        <v>11</v>
      </c>
      <c r="S350">
        <v>17.5</v>
      </c>
      <c r="T350">
        <f t="shared" si="86"/>
        <v>0.875</v>
      </c>
      <c r="U350">
        <v>2.2000000000000002</v>
      </c>
      <c r="V350">
        <f t="shared" si="86"/>
        <v>0.11000000000000001</v>
      </c>
      <c r="W350">
        <v>1.8</v>
      </c>
      <c r="X350">
        <f t="shared" si="86"/>
        <v>9.0000000000000011E-2</v>
      </c>
    </row>
    <row r="351" spans="1:24" x14ac:dyDescent="0.35">
      <c r="A351" t="s">
        <v>99</v>
      </c>
      <c r="B351" t="s">
        <v>13</v>
      </c>
      <c r="C351" t="s">
        <v>70</v>
      </c>
      <c r="D351" t="s">
        <v>17</v>
      </c>
      <c r="E351">
        <v>365</v>
      </c>
      <c r="F351" t="str">
        <f t="shared" si="77"/>
        <v>1</v>
      </c>
      <c r="G351">
        <v>4</v>
      </c>
      <c r="H351" t="s">
        <v>23</v>
      </c>
      <c r="I351" t="s">
        <v>59</v>
      </c>
      <c r="J351" t="str">
        <f t="shared" si="83"/>
        <v>Medium</v>
      </c>
      <c r="K351">
        <v>8.6</v>
      </c>
      <c r="L351" t="str">
        <f t="shared" si="84"/>
        <v>Alkaline</v>
      </c>
      <c r="M351" t="s">
        <v>11</v>
      </c>
      <c r="N351">
        <v>285</v>
      </c>
      <c r="O351" t="str">
        <f t="shared" si="78"/>
        <v>High</v>
      </c>
      <c r="P351" t="s">
        <v>21</v>
      </c>
      <c r="Q351" t="s">
        <v>11</v>
      </c>
      <c r="R351" t="s">
        <v>11</v>
      </c>
      <c r="S351">
        <v>17</v>
      </c>
      <c r="T351">
        <f t="shared" si="86"/>
        <v>0.85000000000000009</v>
      </c>
      <c r="U351">
        <v>2.2999999999999998</v>
      </c>
      <c r="V351">
        <f t="shared" si="86"/>
        <v>0.11499999999999999</v>
      </c>
      <c r="W351">
        <v>1.4</v>
      </c>
      <c r="X351">
        <f t="shared" si="86"/>
        <v>6.9999999999999993E-2</v>
      </c>
    </row>
    <row r="352" spans="1:24" x14ac:dyDescent="0.35">
      <c r="A352" t="s">
        <v>99</v>
      </c>
      <c r="B352" t="s">
        <v>13</v>
      </c>
      <c r="C352" t="s">
        <v>70</v>
      </c>
      <c r="D352" t="s">
        <v>17</v>
      </c>
      <c r="E352">
        <v>365</v>
      </c>
      <c r="F352" t="str">
        <f t="shared" si="77"/>
        <v>1</v>
      </c>
      <c r="G352">
        <v>4</v>
      </c>
      <c r="H352" t="s">
        <v>23</v>
      </c>
      <c r="I352" t="s">
        <v>59</v>
      </c>
      <c r="J352" t="str">
        <f t="shared" si="83"/>
        <v>Medium</v>
      </c>
      <c r="K352">
        <v>8.6</v>
      </c>
      <c r="L352" t="str">
        <f t="shared" si="84"/>
        <v>Alkaline</v>
      </c>
      <c r="M352" t="s">
        <v>11</v>
      </c>
      <c r="N352">
        <v>285</v>
      </c>
      <c r="O352" t="str">
        <f t="shared" si="78"/>
        <v>High</v>
      </c>
      <c r="P352" t="s">
        <v>24</v>
      </c>
      <c r="Q352" t="s">
        <v>11</v>
      </c>
      <c r="R352" t="s">
        <v>11</v>
      </c>
      <c r="S352">
        <v>16.3</v>
      </c>
      <c r="T352">
        <f t="shared" si="86"/>
        <v>0.81500000000000006</v>
      </c>
      <c r="U352">
        <v>2.4</v>
      </c>
      <c r="V352">
        <f t="shared" si="86"/>
        <v>0.12</v>
      </c>
      <c r="W352">
        <v>0.8</v>
      </c>
      <c r="X352">
        <f t="shared" si="86"/>
        <v>4.0000000000000008E-2</v>
      </c>
    </row>
    <row r="353" spans="1:24" x14ac:dyDescent="0.35">
      <c r="A353" t="s">
        <v>14</v>
      </c>
      <c r="B353" t="s">
        <v>13</v>
      </c>
      <c r="C353" t="s">
        <v>67</v>
      </c>
      <c r="D353" t="s">
        <v>10</v>
      </c>
      <c r="E353">
        <v>180</v>
      </c>
      <c r="F353" t="str">
        <f t="shared" si="77"/>
        <v>1</v>
      </c>
      <c r="G353">
        <v>3</v>
      </c>
      <c r="H353" t="s">
        <v>23</v>
      </c>
      <c r="I353" t="s">
        <v>12</v>
      </c>
      <c r="J353" t="str">
        <f t="shared" si="83"/>
        <v>Coarse</v>
      </c>
      <c r="K353">
        <v>4.79</v>
      </c>
      <c r="L353" t="str">
        <f t="shared" si="84"/>
        <v>Acidic</v>
      </c>
      <c r="M353">
        <v>8</v>
      </c>
      <c r="N353">
        <v>210</v>
      </c>
      <c r="O353" t="str">
        <f t="shared" si="78"/>
        <v>Medium</v>
      </c>
      <c r="P353" t="s">
        <v>21</v>
      </c>
      <c r="Q353">
        <v>7.4</v>
      </c>
      <c r="R353">
        <f t="shared" ref="R353:R356" si="87">Q353*0.05</f>
        <v>0.37000000000000005</v>
      </c>
      <c r="S353">
        <v>14049</v>
      </c>
      <c r="T353">
        <f t="shared" si="86"/>
        <v>702.45</v>
      </c>
      <c r="W353">
        <v>432</v>
      </c>
      <c r="X353">
        <f t="shared" si="86"/>
        <v>21.6</v>
      </c>
    </row>
    <row r="354" spans="1:24" x14ac:dyDescent="0.35">
      <c r="A354" t="s">
        <v>14</v>
      </c>
      <c r="B354" t="s">
        <v>13</v>
      </c>
      <c r="C354" t="s">
        <v>67</v>
      </c>
      <c r="D354" t="s">
        <v>10</v>
      </c>
      <c r="E354">
        <v>180</v>
      </c>
      <c r="F354" t="str">
        <f t="shared" si="77"/>
        <v>1</v>
      </c>
      <c r="G354">
        <v>3</v>
      </c>
      <c r="H354" t="s">
        <v>23</v>
      </c>
      <c r="I354" t="s">
        <v>12</v>
      </c>
      <c r="J354" t="str">
        <f t="shared" si="83"/>
        <v>Coarse</v>
      </c>
      <c r="K354">
        <v>4.79</v>
      </c>
      <c r="L354" t="str">
        <f t="shared" si="84"/>
        <v>Acidic</v>
      </c>
      <c r="M354">
        <v>9</v>
      </c>
      <c r="N354">
        <v>210</v>
      </c>
      <c r="O354" t="str">
        <f t="shared" si="78"/>
        <v>Medium</v>
      </c>
      <c r="P354" t="s">
        <v>24</v>
      </c>
      <c r="Q354">
        <v>6.7</v>
      </c>
      <c r="R354">
        <f t="shared" si="87"/>
        <v>0.33500000000000002</v>
      </c>
      <c r="S354">
        <v>8600</v>
      </c>
      <c r="T354">
        <f t="shared" si="86"/>
        <v>430</v>
      </c>
      <c r="W354">
        <v>314</v>
      </c>
      <c r="X354">
        <f t="shared" si="86"/>
        <v>15.700000000000001</v>
      </c>
    </row>
    <row r="355" spans="1:24" x14ac:dyDescent="0.35">
      <c r="A355" t="s">
        <v>14</v>
      </c>
      <c r="B355" t="s">
        <v>13</v>
      </c>
      <c r="C355" t="s">
        <v>67</v>
      </c>
      <c r="D355" t="s">
        <v>10</v>
      </c>
      <c r="E355">
        <v>180</v>
      </c>
      <c r="F355" t="str">
        <f t="shared" si="77"/>
        <v>1</v>
      </c>
      <c r="G355">
        <v>3</v>
      </c>
      <c r="H355" t="s">
        <v>23</v>
      </c>
      <c r="I355" t="s">
        <v>12</v>
      </c>
      <c r="J355" t="str">
        <f t="shared" si="83"/>
        <v>Coarse</v>
      </c>
      <c r="K355">
        <v>4.79</v>
      </c>
      <c r="L355" t="str">
        <f t="shared" si="84"/>
        <v>Acidic</v>
      </c>
      <c r="M355">
        <v>10</v>
      </c>
      <c r="N355">
        <v>210</v>
      </c>
      <c r="O355" t="str">
        <f t="shared" si="78"/>
        <v>Medium</v>
      </c>
      <c r="P355" t="s">
        <v>21</v>
      </c>
      <c r="Q355">
        <v>6.6</v>
      </c>
      <c r="R355">
        <f t="shared" si="87"/>
        <v>0.33</v>
      </c>
      <c r="S355">
        <v>1252</v>
      </c>
      <c r="T355">
        <f t="shared" si="86"/>
        <v>62.6</v>
      </c>
      <c r="W355">
        <v>318</v>
      </c>
      <c r="X355">
        <f t="shared" si="86"/>
        <v>15.9</v>
      </c>
    </row>
    <row r="356" spans="1:24" x14ac:dyDescent="0.35">
      <c r="A356" t="s">
        <v>14</v>
      </c>
      <c r="B356" t="s">
        <v>13</v>
      </c>
      <c r="C356" t="s">
        <v>67</v>
      </c>
      <c r="D356" t="s">
        <v>10</v>
      </c>
      <c r="E356">
        <v>180</v>
      </c>
      <c r="F356" t="str">
        <f t="shared" si="77"/>
        <v>1</v>
      </c>
      <c r="G356">
        <v>3</v>
      </c>
      <c r="H356" t="s">
        <v>23</v>
      </c>
      <c r="I356" t="s">
        <v>12</v>
      </c>
      <c r="J356" t="str">
        <f t="shared" si="83"/>
        <v>Coarse</v>
      </c>
      <c r="K356">
        <v>4.79</v>
      </c>
      <c r="L356" t="str">
        <f t="shared" si="84"/>
        <v>Acidic</v>
      </c>
      <c r="M356">
        <v>11</v>
      </c>
      <c r="N356">
        <v>210</v>
      </c>
      <c r="O356" t="str">
        <f t="shared" si="78"/>
        <v>Medium</v>
      </c>
      <c r="P356" t="s">
        <v>24</v>
      </c>
      <c r="Q356">
        <v>6.8</v>
      </c>
      <c r="R356">
        <f t="shared" si="87"/>
        <v>0.34</v>
      </c>
      <c r="S356">
        <v>6797</v>
      </c>
      <c r="T356">
        <f t="shared" si="86"/>
        <v>339.85</v>
      </c>
      <c r="W356">
        <v>304</v>
      </c>
      <c r="X356">
        <f t="shared" si="86"/>
        <v>15.200000000000001</v>
      </c>
    </row>
    <row r="357" spans="1:24" x14ac:dyDescent="0.35">
      <c r="A357" t="s">
        <v>14</v>
      </c>
      <c r="B357" t="s">
        <v>13</v>
      </c>
      <c r="C357" t="s">
        <v>67</v>
      </c>
      <c r="D357" t="s">
        <v>10</v>
      </c>
      <c r="E357">
        <v>720</v>
      </c>
      <c r="F357" t="str">
        <f t="shared" si="77"/>
        <v>2</v>
      </c>
      <c r="G357">
        <v>3</v>
      </c>
      <c r="H357" t="s">
        <v>23</v>
      </c>
      <c r="I357" t="s">
        <v>12</v>
      </c>
      <c r="J357" t="str">
        <f t="shared" si="83"/>
        <v>Coarse</v>
      </c>
      <c r="K357">
        <v>5.18</v>
      </c>
      <c r="L357" t="str">
        <f t="shared" si="84"/>
        <v>Acidic</v>
      </c>
      <c r="M357">
        <v>10.07</v>
      </c>
      <c r="N357">
        <v>148</v>
      </c>
      <c r="O357" t="str">
        <f t="shared" si="78"/>
        <v>Medium</v>
      </c>
      <c r="P357" t="s">
        <v>21</v>
      </c>
      <c r="Q357">
        <v>8.6999999999999993</v>
      </c>
      <c r="R357">
        <v>0.8</v>
      </c>
      <c r="S357" t="s">
        <v>11</v>
      </c>
      <c r="T357" t="s">
        <v>11</v>
      </c>
      <c r="U357">
        <v>0.69</v>
      </c>
      <c r="V357">
        <v>0.33</v>
      </c>
      <c r="W357">
        <v>292.3</v>
      </c>
      <c r="X357">
        <v>115</v>
      </c>
    </row>
    <row r="358" spans="1:24" x14ac:dyDescent="0.35">
      <c r="A358" t="s">
        <v>14</v>
      </c>
      <c r="B358" t="s">
        <v>13</v>
      </c>
      <c r="C358" t="s">
        <v>67</v>
      </c>
      <c r="D358" t="s">
        <v>10</v>
      </c>
      <c r="E358">
        <v>720</v>
      </c>
      <c r="F358" t="str">
        <f t="shared" si="77"/>
        <v>2</v>
      </c>
      <c r="G358">
        <v>3</v>
      </c>
      <c r="H358" t="s">
        <v>23</v>
      </c>
      <c r="I358" t="s">
        <v>12</v>
      </c>
      <c r="J358" t="str">
        <f t="shared" si="83"/>
        <v>Coarse</v>
      </c>
      <c r="K358">
        <v>6.18</v>
      </c>
      <c r="L358" t="str">
        <f t="shared" si="84"/>
        <v>Acidic</v>
      </c>
      <c r="M358">
        <v>10.07</v>
      </c>
      <c r="N358">
        <v>148</v>
      </c>
      <c r="O358" t="str">
        <f t="shared" si="78"/>
        <v>Medium</v>
      </c>
      <c r="P358" t="s">
        <v>24</v>
      </c>
      <c r="Q358">
        <v>8.6999999999999993</v>
      </c>
      <c r="R358">
        <v>0.9</v>
      </c>
      <c r="S358" t="s">
        <v>11</v>
      </c>
      <c r="T358" t="s">
        <v>11</v>
      </c>
      <c r="U358">
        <v>0.75</v>
      </c>
      <c r="V358">
        <v>0.39</v>
      </c>
      <c r="W358">
        <v>252.5</v>
      </c>
      <c r="X358">
        <v>97.7</v>
      </c>
    </row>
    <row r="359" spans="1:24" x14ac:dyDescent="0.35">
      <c r="A359" t="s">
        <v>14</v>
      </c>
      <c r="B359" t="s">
        <v>13</v>
      </c>
      <c r="C359" t="s">
        <v>67</v>
      </c>
      <c r="D359" t="s">
        <v>10</v>
      </c>
      <c r="E359">
        <v>720</v>
      </c>
      <c r="F359" t="str">
        <f t="shared" si="77"/>
        <v>2</v>
      </c>
      <c r="G359">
        <v>3</v>
      </c>
      <c r="H359" t="s">
        <v>23</v>
      </c>
      <c r="I359" t="s">
        <v>12</v>
      </c>
      <c r="J359" t="str">
        <f t="shared" si="83"/>
        <v>Coarse</v>
      </c>
      <c r="K359">
        <v>7.18</v>
      </c>
      <c r="L359" t="str">
        <f t="shared" si="84"/>
        <v>Neutral</v>
      </c>
      <c r="M359">
        <v>10.07</v>
      </c>
      <c r="N359">
        <v>148</v>
      </c>
      <c r="O359" t="str">
        <f t="shared" si="78"/>
        <v>Medium</v>
      </c>
      <c r="P359" t="s">
        <v>21</v>
      </c>
      <c r="Q359">
        <v>8.6</v>
      </c>
      <c r="R359">
        <v>0.8</v>
      </c>
      <c r="S359" t="s">
        <v>11</v>
      </c>
      <c r="T359" t="s">
        <v>11</v>
      </c>
      <c r="U359">
        <v>1.01</v>
      </c>
      <c r="V359">
        <v>0.32</v>
      </c>
      <c r="W359">
        <v>330.8</v>
      </c>
      <c r="X359">
        <v>86.1</v>
      </c>
    </row>
    <row r="360" spans="1:24" x14ac:dyDescent="0.35">
      <c r="A360" t="s">
        <v>14</v>
      </c>
      <c r="B360" t="s">
        <v>13</v>
      </c>
      <c r="C360" t="s">
        <v>67</v>
      </c>
      <c r="D360" t="s">
        <v>10</v>
      </c>
      <c r="E360">
        <v>720</v>
      </c>
      <c r="F360" t="str">
        <f t="shared" si="77"/>
        <v>2</v>
      </c>
      <c r="G360">
        <v>3</v>
      </c>
      <c r="H360" t="s">
        <v>23</v>
      </c>
      <c r="I360" t="s">
        <v>12</v>
      </c>
      <c r="J360" t="str">
        <f t="shared" si="83"/>
        <v>Coarse</v>
      </c>
      <c r="K360">
        <v>8.18</v>
      </c>
      <c r="L360" t="str">
        <f t="shared" si="84"/>
        <v>Alkaline</v>
      </c>
      <c r="M360">
        <v>10.07</v>
      </c>
      <c r="N360">
        <v>148</v>
      </c>
      <c r="O360" t="str">
        <f t="shared" si="78"/>
        <v>Medium</v>
      </c>
      <c r="P360" t="s">
        <v>24</v>
      </c>
      <c r="Q360">
        <v>8.8000000000000007</v>
      </c>
      <c r="R360">
        <v>0.8</v>
      </c>
      <c r="S360" t="s">
        <v>11</v>
      </c>
      <c r="T360" t="s">
        <v>11</v>
      </c>
      <c r="U360">
        <v>1.1299999999999999</v>
      </c>
      <c r="V360">
        <v>0.32</v>
      </c>
      <c r="W360">
        <v>303.3</v>
      </c>
      <c r="X360">
        <v>75.900000000000006</v>
      </c>
    </row>
    <row r="361" spans="1:24" x14ac:dyDescent="0.35">
      <c r="A361" t="s">
        <v>100</v>
      </c>
      <c r="B361" t="s">
        <v>13</v>
      </c>
      <c r="C361" t="s">
        <v>69</v>
      </c>
      <c r="D361" t="s">
        <v>10</v>
      </c>
      <c r="E361">
        <v>3650</v>
      </c>
      <c r="F361" t="str">
        <f t="shared" si="77"/>
        <v>5</v>
      </c>
      <c r="G361">
        <v>3</v>
      </c>
      <c r="H361" t="s">
        <v>23</v>
      </c>
      <c r="I361" t="s">
        <v>28</v>
      </c>
      <c r="J361" t="str">
        <f t="shared" si="83"/>
        <v>Medium</v>
      </c>
      <c r="K361">
        <v>6.6</v>
      </c>
      <c r="L361" t="str">
        <f t="shared" si="84"/>
        <v>Neutral</v>
      </c>
      <c r="M361">
        <v>9.64</v>
      </c>
      <c r="N361">
        <v>191</v>
      </c>
      <c r="O361" t="str">
        <f t="shared" si="78"/>
        <v>Medium</v>
      </c>
      <c r="P361" t="s">
        <v>21</v>
      </c>
      <c r="Q361" t="s">
        <v>11</v>
      </c>
      <c r="R361" t="s">
        <v>11</v>
      </c>
      <c r="S361" t="s">
        <v>11</v>
      </c>
      <c r="T361" t="s">
        <v>11</v>
      </c>
      <c r="U361">
        <v>9</v>
      </c>
      <c r="V361">
        <v>0.3</v>
      </c>
      <c r="W361" t="s">
        <v>11</v>
      </c>
      <c r="X361" t="s">
        <v>11</v>
      </c>
    </row>
    <row r="362" spans="1:24" x14ac:dyDescent="0.35">
      <c r="A362" t="s">
        <v>100</v>
      </c>
      <c r="B362" t="s">
        <v>13</v>
      </c>
      <c r="C362" t="s">
        <v>69</v>
      </c>
      <c r="D362" t="s">
        <v>10</v>
      </c>
      <c r="E362">
        <v>3650</v>
      </c>
      <c r="F362" t="str">
        <f t="shared" si="77"/>
        <v>5</v>
      </c>
      <c r="G362">
        <v>3</v>
      </c>
      <c r="H362" t="s">
        <v>23</v>
      </c>
      <c r="I362" t="s">
        <v>28</v>
      </c>
      <c r="J362" t="str">
        <f t="shared" si="83"/>
        <v>Medium</v>
      </c>
      <c r="K362">
        <v>6.6</v>
      </c>
      <c r="L362" t="str">
        <f t="shared" si="84"/>
        <v>Neutral</v>
      </c>
      <c r="M362">
        <v>9.64</v>
      </c>
      <c r="N362">
        <v>191</v>
      </c>
      <c r="O362" t="str">
        <f t="shared" si="78"/>
        <v>Medium</v>
      </c>
      <c r="P362" t="s">
        <v>24</v>
      </c>
      <c r="Q362" t="s">
        <v>11</v>
      </c>
      <c r="R362" t="s">
        <v>11</v>
      </c>
      <c r="S362" t="s">
        <v>11</v>
      </c>
      <c r="T362" t="s">
        <v>11</v>
      </c>
      <c r="U362">
        <v>10.6</v>
      </c>
      <c r="V362">
        <v>1</v>
      </c>
      <c r="W362" t="s">
        <v>11</v>
      </c>
      <c r="X362" t="s">
        <v>11</v>
      </c>
    </row>
    <row r="363" spans="1:24" x14ac:dyDescent="0.35">
      <c r="A363" t="s">
        <v>100</v>
      </c>
      <c r="B363" t="s">
        <v>13</v>
      </c>
      <c r="C363" t="s">
        <v>69</v>
      </c>
      <c r="D363" t="s">
        <v>10</v>
      </c>
      <c r="E363">
        <v>3650</v>
      </c>
      <c r="F363" t="str">
        <f t="shared" si="77"/>
        <v>5</v>
      </c>
      <c r="G363">
        <v>3</v>
      </c>
      <c r="H363" t="s">
        <v>23</v>
      </c>
      <c r="I363" t="s">
        <v>28</v>
      </c>
      <c r="J363" t="str">
        <f t="shared" si="83"/>
        <v>Medium</v>
      </c>
      <c r="K363">
        <v>6.6</v>
      </c>
      <c r="L363" t="str">
        <f t="shared" si="84"/>
        <v>Neutral</v>
      </c>
      <c r="M363">
        <v>9.64</v>
      </c>
      <c r="N363">
        <v>191</v>
      </c>
      <c r="O363" t="str">
        <f t="shared" si="78"/>
        <v>Medium</v>
      </c>
      <c r="P363" t="s">
        <v>21</v>
      </c>
      <c r="Q363" t="s">
        <v>11</v>
      </c>
      <c r="R363" t="s">
        <v>11</v>
      </c>
      <c r="S363" t="s">
        <v>11</v>
      </c>
      <c r="T363" t="s">
        <v>11</v>
      </c>
      <c r="U363">
        <v>11.5</v>
      </c>
      <c r="V363">
        <v>2.1</v>
      </c>
      <c r="W363" t="s">
        <v>11</v>
      </c>
      <c r="X363" t="s">
        <v>11</v>
      </c>
    </row>
    <row r="364" spans="1:24" x14ac:dyDescent="0.35">
      <c r="A364" t="s">
        <v>100</v>
      </c>
      <c r="B364" t="s">
        <v>13</v>
      </c>
      <c r="C364" t="s">
        <v>69</v>
      </c>
      <c r="D364" t="s">
        <v>10</v>
      </c>
      <c r="E364">
        <v>3650</v>
      </c>
      <c r="F364" t="str">
        <f t="shared" si="77"/>
        <v>5</v>
      </c>
      <c r="G364">
        <v>3</v>
      </c>
      <c r="H364" t="s">
        <v>23</v>
      </c>
      <c r="I364" t="s">
        <v>28</v>
      </c>
      <c r="J364" t="str">
        <f t="shared" si="83"/>
        <v>Medium</v>
      </c>
      <c r="K364">
        <v>6.6</v>
      </c>
      <c r="L364" t="str">
        <f t="shared" si="84"/>
        <v>Neutral</v>
      </c>
      <c r="M364">
        <v>9.64</v>
      </c>
      <c r="N364">
        <v>191</v>
      </c>
      <c r="O364" t="str">
        <f t="shared" si="78"/>
        <v>Medium</v>
      </c>
      <c r="P364" t="s">
        <v>24</v>
      </c>
      <c r="Q364" t="s">
        <v>11</v>
      </c>
      <c r="R364" t="s">
        <v>11</v>
      </c>
      <c r="S364" t="s">
        <v>11</v>
      </c>
      <c r="T364" t="s">
        <v>11</v>
      </c>
      <c r="U364">
        <v>14.6</v>
      </c>
      <c r="V364">
        <v>1</v>
      </c>
      <c r="W364" t="s">
        <v>11</v>
      </c>
      <c r="X364" t="s">
        <v>11</v>
      </c>
    </row>
    <row r="365" spans="1:24" x14ac:dyDescent="0.35">
      <c r="A365" t="s">
        <v>100</v>
      </c>
      <c r="B365" t="s">
        <v>13</v>
      </c>
      <c r="C365" t="s">
        <v>69</v>
      </c>
      <c r="D365" t="s">
        <v>17</v>
      </c>
      <c r="E365">
        <v>3650</v>
      </c>
      <c r="F365" t="str">
        <f t="shared" si="77"/>
        <v>5</v>
      </c>
      <c r="G365">
        <v>3</v>
      </c>
      <c r="H365" t="s">
        <v>25</v>
      </c>
      <c r="I365" t="s">
        <v>16</v>
      </c>
      <c r="J365" t="str">
        <f t="shared" si="83"/>
        <v>Medium</v>
      </c>
      <c r="K365">
        <v>6.8</v>
      </c>
      <c r="L365" t="str">
        <f t="shared" si="84"/>
        <v>Neutral</v>
      </c>
      <c r="M365">
        <v>9.43</v>
      </c>
      <c r="N365">
        <v>180</v>
      </c>
      <c r="O365" t="str">
        <f t="shared" si="78"/>
        <v>Medium</v>
      </c>
      <c r="P365" t="s">
        <v>21</v>
      </c>
      <c r="Q365" t="s">
        <v>11</v>
      </c>
      <c r="R365" t="s">
        <v>11</v>
      </c>
      <c r="S365" t="s">
        <v>11</v>
      </c>
      <c r="T365" t="s">
        <v>11</v>
      </c>
      <c r="U365">
        <v>1.5</v>
      </c>
      <c r="V365">
        <v>0.2</v>
      </c>
      <c r="W365" t="s">
        <v>11</v>
      </c>
      <c r="X365" t="s">
        <v>11</v>
      </c>
    </row>
    <row r="366" spans="1:24" x14ac:dyDescent="0.35">
      <c r="A366" t="s">
        <v>100</v>
      </c>
      <c r="B366" t="s">
        <v>13</v>
      </c>
      <c r="C366" t="s">
        <v>69</v>
      </c>
      <c r="D366" t="s">
        <v>17</v>
      </c>
      <c r="E366">
        <v>3650</v>
      </c>
      <c r="F366" t="str">
        <f t="shared" si="77"/>
        <v>5</v>
      </c>
      <c r="G366">
        <v>3</v>
      </c>
      <c r="H366" t="s">
        <v>25</v>
      </c>
      <c r="I366" t="s">
        <v>16</v>
      </c>
      <c r="J366" t="str">
        <f t="shared" si="83"/>
        <v>Medium</v>
      </c>
      <c r="K366">
        <v>7.8</v>
      </c>
      <c r="L366" t="str">
        <f t="shared" si="84"/>
        <v>Alkaline</v>
      </c>
      <c r="M366">
        <v>9.43</v>
      </c>
      <c r="N366">
        <v>180</v>
      </c>
      <c r="O366" t="str">
        <f t="shared" si="78"/>
        <v>Medium</v>
      </c>
      <c r="P366" t="s">
        <v>24</v>
      </c>
      <c r="Q366" t="s">
        <v>11</v>
      </c>
      <c r="R366" t="s">
        <v>11</v>
      </c>
      <c r="S366" t="s">
        <v>11</v>
      </c>
      <c r="T366" t="s">
        <v>11</v>
      </c>
      <c r="U366">
        <v>2</v>
      </c>
      <c r="V366">
        <v>0.3</v>
      </c>
      <c r="W366" t="s">
        <v>11</v>
      </c>
      <c r="X366" t="s">
        <v>11</v>
      </c>
    </row>
    <row r="367" spans="1:24" x14ac:dyDescent="0.35">
      <c r="A367" t="s">
        <v>100</v>
      </c>
      <c r="B367" t="s">
        <v>13</v>
      </c>
      <c r="C367" t="s">
        <v>69</v>
      </c>
      <c r="D367" t="s">
        <v>17</v>
      </c>
      <c r="E367">
        <v>3650</v>
      </c>
      <c r="F367" t="str">
        <f t="shared" si="77"/>
        <v>5</v>
      </c>
      <c r="G367">
        <v>3</v>
      </c>
      <c r="H367" t="s">
        <v>25</v>
      </c>
      <c r="I367" t="s">
        <v>12</v>
      </c>
      <c r="J367" t="str">
        <f t="shared" si="83"/>
        <v>Coarse</v>
      </c>
      <c r="K367">
        <v>8</v>
      </c>
      <c r="L367" t="str">
        <f t="shared" si="84"/>
        <v>Alkaline</v>
      </c>
      <c r="M367">
        <v>12.6</v>
      </c>
      <c r="N367">
        <v>225</v>
      </c>
      <c r="O367" t="str">
        <f t="shared" si="78"/>
        <v>High</v>
      </c>
      <c r="P367" t="s">
        <v>21</v>
      </c>
      <c r="Q367" t="s">
        <v>11</v>
      </c>
      <c r="R367" t="s">
        <v>11</v>
      </c>
      <c r="S367" t="s">
        <v>11</v>
      </c>
      <c r="T367" t="s">
        <v>11</v>
      </c>
      <c r="U367">
        <v>2.2000000000000002</v>
      </c>
      <c r="V367">
        <v>0.2</v>
      </c>
      <c r="W367" t="s">
        <v>11</v>
      </c>
      <c r="X367" t="s">
        <v>11</v>
      </c>
    </row>
    <row r="368" spans="1:24" x14ac:dyDescent="0.35">
      <c r="A368" t="s">
        <v>100</v>
      </c>
      <c r="B368" t="s">
        <v>13</v>
      </c>
      <c r="C368" t="s">
        <v>69</v>
      </c>
      <c r="D368" t="s">
        <v>17</v>
      </c>
      <c r="E368">
        <v>3650</v>
      </c>
      <c r="F368" t="str">
        <f t="shared" si="77"/>
        <v>5</v>
      </c>
      <c r="G368">
        <v>3</v>
      </c>
      <c r="H368" t="s">
        <v>25</v>
      </c>
      <c r="I368" t="s">
        <v>12</v>
      </c>
      <c r="J368" t="str">
        <f t="shared" si="83"/>
        <v>Coarse</v>
      </c>
      <c r="K368">
        <v>8</v>
      </c>
      <c r="L368" t="str">
        <f t="shared" si="84"/>
        <v>Alkaline</v>
      </c>
      <c r="M368">
        <v>12.6</v>
      </c>
      <c r="N368">
        <v>225</v>
      </c>
      <c r="O368" t="str">
        <f t="shared" si="78"/>
        <v>High</v>
      </c>
      <c r="P368" t="s">
        <v>24</v>
      </c>
      <c r="Q368" t="s">
        <v>11</v>
      </c>
      <c r="R368" t="s">
        <v>11</v>
      </c>
      <c r="S368" t="s">
        <v>11</v>
      </c>
      <c r="T368" t="s">
        <v>11</v>
      </c>
      <c r="U368">
        <v>3.9</v>
      </c>
      <c r="V368">
        <v>0.4</v>
      </c>
      <c r="W368" t="s">
        <v>11</v>
      </c>
      <c r="X368" t="s">
        <v>11</v>
      </c>
    </row>
    <row r="369" spans="1:24" x14ac:dyDescent="0.35">
      <c r="A369" t="s">
        <v>101</v>
      </c>
      <c r="B369" t="s">
        <v>13</v>
      </c>
      <c r="C369" t="s">
        <v>62</v>
      </c>
      <c r="D369" t="s">
        <v>17</v>
      </c>
      <c r="E369">
        <v>985</v>
      </c>
      <c r="F369" t="str">
        <f t="shared" si="77"/>
        <v>3</v>
      </c>
      <c r="G369">
        <v>3</v>
      </c>
      <c r="H369" t="s">
        <v>25</v>
      </c>
      <c r="I369" t="s">
        <v>11</v>
      </c>
      <c r="J369" t="s">
        <v>11</v>
      </c>
      <c r="K369">
        <v>7.3</v>
      </c>
      <c r="L369" t="str">
        <f t="shared" si="84"/>
        <v>Neutral</v>
      </c>
      <c r="M369">
        <v>18.899999999999999</v>
      </c>
      <c r="N369">
        <v>68</v>
      </c>
      <c r="O369" t="str">
        <f t="shared" si="78"/>
        <v>Low</v>
      </c>
      <c r="P369" t="s">
        <v>21</v>
      </c>
      <c r="Q369">
        <v>6.31</v>
      </c>
      <c r="R369">
        <f t="shared" ref="R369:R370" si="88">Q369*0.05</f>
        <v>0.3155</v>
      </c>
      <c r="S369">
        <v>3060</v>
      </c>
      <c r="T369">
        <f>S369*0.05</f>
        <v>153</v>
      </c>
    </row>
    <row r="370" spans="1:24" x14ac:dyDescent="0.35">
      <c r="A370" t="s">
        <v>101</v>
      </c>
      <c r="B370" t="s">
        <v>13</v>
      </c>
      <c r="C370" t="s">
        <v>62</v>
      </c>
      <c r="D370" t="s">
        <v>17</v>
      </c>
      <c r="E370">
        <v>986</v>
      </c>
      <c r="F370" t="str">
        <f t="shared" si="77"/>
        <v>3</v>
      </c>
      <c r="G370">
        <v>3</v>
      </c>
      <c r="H370" t="s">
        <v>25</v>
      </c>
      <c r="I370" t="s">
        <v>11</v>
      </c>
      <c r="J370" t="s">
        <v>11</v>
      </c>
      <c r="K370">
        <v>7.3</v>
      </c>
      <c r="L370" t="str">
        <f t="shared" si="84"/>
        <v>Neutral</v>
      </c>
      <c r="M370">
        <v>18.899999999999999</v>
      </c>
      <c r="N370">
        <v>68</v>
      </c>
      <c r="O370" t="str">
        <f t="shared" si="78"/>
        <v>Low</v>
      </c>
      <c r="P370" t="s">
        <v>24</v>
      </c>
      <c r="Q370">
        <v>6.42</v>
      </c>
      <c r="R370">
        <f t="shared" si="88"/>
        <v>0.32100000000000001</v>
      </c>
      <c r="S370">
        <v>1840</v>
      </c>
      <c r="T370">
        <f>S370*0.05</f>
        <v>92</v>
      </c>
    </row>
    <row r="371" spans="1:24" x14ac:dyDescent="0.35">
      <c r="A371" t="s">
        <v>102</v>
      </c>
      <c r="B371" t="s">
        <v>13</v>
      </c>
      <c r="C371" t="s">
        <v>66</v>
      </c>
      <c r="D371" t="s">
        <v>15</v>
      </c>
      <c r="E371">
        <v>720</v>
      </c>
      <c r="F371" t="str">
        <f t="shared" si="77"/>
        <v>2</v>
      </c>
      <c r="G371">
        <v>3</v>
      </c>
      <c r="H371" t="s">
        <v>25</v>
      </c>
      <c r="I371" t="s">
        <v>77</v>
      </c>
      <c r="J371" t="str">
        <f t="shared" si="83"/>
        <v>Medium</v>
      </c>
      <c r="K371">
        <v>7.13</v>
      </c>
      <c r="L371" t="str">
        <f t="shared" si="84"/>
        <v>Neutral</v>
      </c>
      <c r="M371">
        <v>10.3</v>
      </c>
      <c r="N371">
        <v>120</v>
      </c>
      <c r="O371" t="str">
        <f t="shared" si="78"/>
        <v>Medium</v>
      </c>
      <c r="P371" t="s">
        <v>21</v>
      </c>
      <c r="Q371">
        <v>6.6</v>
      </c>
      <c r="R371">
        <f>Q371*0.05</f>
        <v>0.33</v>
      </c>
      <c r="S371">
        <v>0.24399999999999999</v>
      </c>
      <c r="T371">
        <f>S371*0.05</f>
        <v>1.2200000000000001E-2</v>
      </c>
      <c r="U371" t="s">
        <v>11</v>
      </c>
      <c r="V371" t="s">
        <v>11</v>
      </c>
      <c r="W371" t="s">
        <v>11</v>
      </c>
      <c r="X371" t="s">
        <v>11</v>
      </c>
    </row>
    <row r="372" spans="1:24" x14ac:dyDescent="0.35">
      <c r="A372" t="s">
        <v>102</v>
      </c>
      <c r="B372" t="s">
        <v>13</v>
      </c>
      <c r="C372" t="s">
        <v>66</v>
      </c>
      <c r="D372" t="s">
        <v>15</v>
      </c>
      <c r="E372">
        <v>720</v>
      </c>
      <c r="F372" t="str">
        <f t="shared" si="77"/>
        <v>2</v>
      </c>
      <c r="G372">
        <v>3</v>
      </c>
      <c r="H372" t="s">
        <v>25</v>
      </c>
      <c r="I372" t="s">
        <v>77</v>
      </c>
      <c r="J372" t="str">
        <f t="shared" si="83"/>
        <v>Medium</v>
      </c>
      <c r="K372">
        <v>7.13</v>
      </c>
      <c r="L372" t="str">
        <f t="shared" si="84"/>
        <v>Neutral</v>
      </c>
      <c r="M372">
        <v>10.3</v>
      </c>
      <c r="N372">
        <v>120</v>
      </c>
      <c r="O372" t="str">
        <f t="shared" si="78"/>
        <v>Medium</v>
      </c>
      <c r="P372" t="s">
        <v>24</v>
      </c>
      <c r="Q372">
        <v>6.3</v>
      </c>
      <c r="R372">
        <f t="shared" ref="R372:T378" si="89">Q372*0.05</f>
        <v>0.315</v>
      </c>
      <c r="S372">
        <v>0.24</v>
      </c>
      <c r="T372">
        <f t="shared" si="89"/>
        <v>1.2E-2</v>
      </c>
      <c r="U372" t="s">
        <v>11</v>
      </c>
      <c r="V372" t="s">
        <v>11</v>
      </c>
      <c r="W372" t="s">
        <v>11</v>
      </c>
      <c r="X372" t="s">
        <v>11</v>
      </c>
    </row>
    <row r="373" spans="1:24" x14ac:dyDescent="0.35">
      <c r="A373" t="s">
        <v>102</v>
      </c>
      <c r="B373" t="s">
        <v>13</v>
      </c>
      <c r="C373" t="s">
        <v>66</v>
      </c>
      <c r="D373" t="s">
        <v>15</v>
      </c>
      <c r="E373">
        <v>720</v>
      </c>
      <c r="F373" t="str">
        <f t="shared" si="77"/>
        <v>2</v>
      </c>
      <c r="G373">
        <v>3</v>
      </c>
      <c r="H373" t="s">
        <v>25</v>
      </c>
      <c r="I373" t="s">
        <v>77</v>
      </c>
      <c r="J373" t="str">
        <f t="shared" si="83"/>
        <v>Medium</v>
      </c>
      <c r="K373">
        <v>7.13</v>
      </c>
      <c r="L373" t="str">
        <f t="shared" si="84"/>
        <v>Neutral</v>
      </c>
      <c r="M373">
        <v>10.3</v>
      </c>
      <c r="N373">
        <v>120</v>
      </c>
      <c r="O373" t="str">
        <f t="shared" si="78"/>
        <v>Medium</v>
      </c>
      <c r="P373" t="s">
        <v>21</v>
      </c>
      <c r="Q373">
        <v>6.7</v>
      </c>
      <c r="R373">
        <f t="shared" si="89"/>
        <v>0.33500000000000002</v>
      </c>
      <c r="S373">
        <v>0.28000000000000003</v>
      </c>
      <c r="T373">
        <f t="shared" si="89"/>
        <v>1.4000000000000002E-2</v>
      </c>
      <c r="U373" t="s">
        <v>11</v>
      </c>
      <c r="V373" t="s">
        <v>11</v>
      </c>
      <c r="W373" t="s">
        <v>11</v>
      </c>
      <c r="X373" t="s">
        <v>11</v>
      </c>
    </row>
    <row r="374" spans="1:24" x14ac:dyDescent="0.35">
      <c r="A374" t="s">
        <v>102</v>
      </c>
      <c r="B374" t="s">
        <v>13</v>
      </c>
      <c r="C374" t="s">
        <v>66</v>
      </c>
      <c r="D374" t="s">
        <v>15</v>
      </c>
      <c r="E374">
        <v>720</v>
      </c>
      <c r="F374" t="str">
        <f t="shared" si="77"/>
        <v>2</v>
      </c>
      <c r="G374">
        <v>3</v>
      </c>
      <c r="H374" t="s">
        <v>25</v>
      </c>
      <c r="I374" t="s">
        <v>77</v>
      </c>
      <c r="J374" t="str">
        <f t="shared" si="83"/>
        <v>Medium</v>
      </c>
      <c r="K374">
        <v>7.13</v>
      </c>
      <c r="L374" t="str">
        <f t="shared" si="84"/>
        <v>Neutral</v>
      </c>
      <c r="M374">
        <v>10.3</v>
      </c>
      <c r="N374">
        <v>120</v>
      </c>
      <c r="O374" t="str">
        <f t="shared" si="78"/>
        <v>Medium</v>
      </c>
      <c r="P374" t="s">
        <v>24</v>
      </c>
      <c r="Q374">
        <v>6.4</v>
      </c>
      <c r="R374">
        <f t="shared" si="89"/>
        <v>0.32000000000000006</v>
      </c>
      <c r="S374">
        <v>0.27</v>
      </c>
      <c r="T374">
        <f t="shared" si="89"/>
        <v>1.3500000000000002E-2</v>
      </c>
      <c r="U374" t="s">
        <v>11</v>
      </c>
      <c r="V374" t="s">
        <v>11</v>
      </c>
      <c r="W374" t="s">
        <v>11</v>
      </c>
      <c r="X374" t="s">
        <v>11</v>
      </c>
    </row>
    <row r="375" spans="1:24" x14ac:dyDescent="0.35">
      <c r="A375" t="s">
        <v>102</v>
      </c>
      <c r="B375" t="s">
        <v>13</v>
      </c>
      <c r="C375" t="s">
        <v>66</v>
      </c>
      <c r="D375" t="s">
        <v>15</v>
      </c>
      <c r="E375">
        <v>365</v>
      </c>
      <c r="F375" t="str">
        <f t="shared" si="77"/>
        <v>1</v>
      </c>
      <c r="G375">
        <v>3</v>
      </c>
      <c r="H375" t="s">
        <v>25</v>
      </c>
      <c r="I375" t="s">
        <v>77</v>
      </c>
      <c r="J375" t="str">
        <f t="shared" si="83"/>
        <v>Medium</v>
      </c>
      <c r="K375">
        <v>7.1</v>
      </c>
      <c r="L375" t="str">
        <f t="shared" si="84"/>
        <v>Neutral</v>
      </c>
      <c r="M375">
        <v>10.4</v>
      </c>
      <c r="N375">
        <v>120</v>
      </c>
      <c r="O375" t="str">
        <f t="shared" si="78"/>
        <v>Medium</v>
      </c>
      <c r="P375" t="s">
        <v>21</v>
      </c>
      <c r="Q375">
        <v>6.7</v>
      </c>
      <c r="R375">
        <f t="shared" si="89"/>
        <v>0.33500000000000002</v>
      </c>
      <c r="S375">
        <v>0.24</v>
      </c>
      <c r="T375">
        <f t="shared" si="89"/>
        <v>1.2E-2</v>
      </c>
      <c r="U375" t="s">
        <v>11</v>
      </c>
      <c r="V375" t="s">
        <v>11</v>
      </c>
      <c r="W375" t="s">
        <v>11</v>
      </c>
      <c r="X375" t="s">
        <v>11</v>
      </c>
    </row>
    <row r="376" spans="1:24" x14ac:dyDescent="0.35">
      <c r="A376" t="s">
        <v>102</v>
      </c>
      <c r="B376" t="s">
        <v>13</v>
      </c>
      <c r="C376" t="s">
        <v>66</v>
      </c>
      <c r="D376" t="s">
        <v>15</v>
      </c>
      <c r="E376">
        <v>366</v>
      </c>
      <c r="F376" t="str">
        <f t="shared" si="77"/>
        <v>2</v>
      </c>
      <c r="G376">
        <v>3</v>
      </c>
      <c r="H376" t="s">
        <v>25</v>
      </c>
      <c r="I376" t="s">
        <v>77</v>
      </c>
      <c r="J376" t="str">
        <f t="shared" si="83"/>
        <v>Medium</v>
      </c>
      <c r="K376">
        <v>7.1</v>
      </c>
      <c r="L376" t="str">
        <f t="shared" si="84"/>
        <v>Neutral</v>
      </c>
      <c r="M376">
        <v>10.4</v>
      </c>
      <c r="N376">
        <v>120</v>
      </c>
      <c r="O376" t="str">
        <f t="shared" si="78"/>
        <v>Medium</v>
      </c>
      <c r="P376" t="s">
        <v>24</v>
      </c>
      <c r="Q376">
        <v>6.4</v>
      </c>
      <c r="R376">
        <f t="shared" si="89"/>
        <v>0.32000000000000006</v>
      </c>
      <c r="S376">
        <v>0.24</v>
      </c>
      <c r="T376">
        <f t="shared" si="89"/>
        <v>1.2E-2</v>
      </c>
      <c r="U376" t="s">
        <v>11</v>
      </c>
      <c r="V376" t="s">
        <v>11</v>
      </c>
      <c r="W376" t="s">
        <v>11</v>
      </c>
      <c r="X376" t="s">
        <v>11</v>
      </c>
    </row>
    <row r="377" spans="1:24" x14ac:dyDescent="0.35">
      <c r="A377" t="s">
        <v>102</v>
      </c>
      <c r="B377" t="s">
        <v>13</v>
      </c>
      <c r="C377" t="s">
        <v>66</v>
      </c>
      <c r="D377" t="s">
        <v>15</v>
      </c>
      <c r="E377">
        <v>367</v>
      </c>
      <c r="F377" t="str">
        <f t="shared" si="77"/>
        <v>2</v>
      </c>
      <c r="G377">
        <v>3</v>
      </c>
      <c r="H377" t="s">
        <v>25</v>
      </c>
      <c r="I377" t="s">
        <v>77</v>
      </c>
      <c r="J377" t="str">
        <f t="shared" si="83"/>
        <v>Medium</v>
      </c>
      <c r="K377">
        <v>7.1</v>
      </c>
      <c r="L377" t="str">
        <f t="shared" si="84"/>
        <v>Neutral</v>
      </c>
      <c r="M377">
        <v>10.4</v>
      </c>
      <c r="N377">
        <v>120</v>
      </c>
      <c r="O377" t="str">
        <f t="shared" si="78"/>
        <v>Medium</v>
      </c>
      <c r="P377" t="s">
        <v>21</v>
      </c>
      <c r="Q377">
        <v>7.1</v>
      </c>
      <c r="R377">
        <f t="shared" si="89"/>
        <v>0.35499999999999998</v>
      </c>
      <c r="S377">
        <v>0.28999999999999998</v>
      </c>
      <c r="T377">
        <f t="shared" si="89"/>
        <v>1.4499999999999999E-2</v>
      </c>
      <c r="U377" t="s">
        <v>11</v>
      </c>
      <c r="V377" t="s">
        <v>11</v>
      </c>
      <c r="W377" t="s">
        <v>11</v>
      </c>
      <c r="X377" t="s">
        <v>11</v>
      </c>
    </row>
    <row r="378" spans="1:24" x14ac:dyDescent="0.35">
      <c r="A378" t="s">
        <v>102</v>
      </c>
      <c r="B378" t="s">
        <v>13</v>
      </c>
      <c r="C378" t="s">
        <v>66</v>
      </c>
      <c r="D378" t="s">
        <v>15</v>
      </c>
      <c r="E378">
        <v>368</v>
      </c>
      <c r="F378" t="str">
        <f t="shared" si="77"/>
        <v>2</v>
      </c>
      <c r="G378">
        <v>3</v>
      </c>
      <c r="H378" t="s">
        <v>25</v>
      </c>
      <c r="I378" t="s">
        <v>77</v>
      </c>
      <c r="J378" t="str">
        <f t="shared" si="83"/>
        <v>Medium</v>
      </c>
      <c r="K378">
        <v>7.1</v>
      </c>
      <c r="L378" t="str">
        <f t="shared" si="84"/>
        <v>Neutral</v>
      </c>
      <c r="M378">
        <v>10.4</v>
      </c>
      <c r="N378">
        <v>120</v>
      </c>
      <c r="O378" t="str">
        <f t="shared" si="78"/>
        <v>Medium</v>
      </c>
      <c r="P378" t="s">
        <v>24</v>
      </c>
      <c r="Q378">
        <v>7</v>
      </c>
      <c r="R378">
        <f t="shared" si="89"/>
        <v>0.35000000000000003</v>
      </c>
      <c r="S378">
        <v>0.27</v>
      </c>
      <c r="T378">
        <f t="shared" si="89"/>
        <v>1.3500000000000002E-2</v>
      </c>
      <c r="U378" t="s">
        <v>11</v>
      </c>
      <c r="V378" t="s">
        <v>11</v>
      </c>
      <c r="W378" t="s">
        <v>11</v>
      </c>
      <c r="X378" t="s">
        <v>11</v>
      </c>
    </row>
  </sheetData>
  <mergeCells count="2">
    <mergeCell ref="S1:X1"/>
    <mergeCell ref="I1:M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96EF-C14D-4FE9-98B9-09F105288E68}">
  <dimension ref="A1:X585"/>
  <sheetViews>
    <sheetView tabSelected="1" workbookViewId="0">
      <selection activeCell="C33" sqref="C33"/>
    </sheetView>
  </sheetViews>
  <sheetFormatPr defaultRowHeight="14.5" x14ac:dyDescent="0.35"/>
  <cols>
    <col min="1" max="1" width="26.453125" customWidth="1"/>
    <col min="2" max="3" width="14.26953125" customWidth="1"/>
    <col min="4" max="4" width="13.54296875" customWidth="1"/>
    <col min="5" max="8" width="17.26953125" customWidth="1"/>
    <col min="9" max="10" width="15.26953125" customWidth="1"/>
    <col min="14" max="15" width="11.81640625" customWidth="1"/>
    <col min="16" max="16" width="15" customWidth="1"/>
    <col min="17" max="17" width="14.81640625" customWidth="1"/>
    <col min="18" max="18" width="13.54296875" customWidth="1"/>
    <col min="19" max="19" width="12.7265625" customWidth="1"/>
    <col min="21" max="21" width="11.54296875" customWidth="1"/>
    <col min="23" max="23" width="11.7265625" customWidth="1"/>
  </cols>
  <sheetData>
    <row r="1" spans="1:24" ht="20.25" customHeight="1" x14ac:dyDescent="0.35">
      <c r="I1" s="1"/>
      <c r="J1" s="1"/>
      <c r="K1" s="1"/>
      <c r="L1" s="1"/>
      <c r="M1" s="1"/>
      <c r="S1" s="1" t="s">
        <v>8</v>
      </c>
      <c r="T1" s="1"/>
      <c r="U1" s="1"/>
      <c r="V1" s="1"/>
      <c r="W1" s="1"/>
      <c r="X1" s="1"/>
    </row>
    <row r="2" spans="1:24" ht="36" customHeight="1" x14ac:dyDescent="0.45">
      <c r="A2" t="s">
        <v>0</v>
      </c>
      <c r="B2" t="s">
        <v>1</v>
      </c>
      <c r="C2" t="s">
        <v>109</v>
      </c>
      <c r="D2" t="s">
        <v>2</v>
      </c>
      <c r="E2" t="s">
        <v>4</v>
      </c>
      <c r="G2" t="s">
        <v>7</v>
      </c>
      <c r="H2" t="s">
        <v>22</v>
      </c>
      <c r="I2" t="s">
        <v>5</v>
      </c>
      <c r="K2" t="s">
        <v>3</v>
      </c>
      <c r="M2" t="s">
        <v>6</v>
      </c>
      <c r="N2" t="s">
        <v>186</v>
      </c>
      <c r="P2" t="s">
        <v>20</v>
      </c>
      <c r="Q2" t="s">
        <v>185</v>
      </c>
      <c r="R2" t="s">
        <v>9</v>
      </c>
      <c r="S2" t="s">
        <v>106</v>
      </c>
      <c r="T2" t="s">
        <v>9</v>
      </c>
      <c r="U2" t="s">
        <v>104</v>
      </c>
      <c r="V2" t="s">
        <v>9</v>
      </c>
      <c r="W2" t="s">
        <v>105</v>
      </c>
      <c r="X2" t="s">
        <v>9</v>
      </c>
    </row>
    <row r="3" spans="1:24" x14ac:dyDescent="0.35">
      <c r="A3" t="s">
        <v>110</v>
      </c>
      <c r="B3" t="s">
        <v>111</v>
      </c>
      <c r="C3" t="s">
        <v>112</v>
      </c>
      <c r="D3" t="s">
        <v>15</v>
      </c>
      <c r="E3">
        <v>370</v>
      </c>
      <c r="F3" t="str">
        <f t="shared" ref="F3:F66" si="0">IF(E3&lt;366, "1", IF(E3&lt;731, "2", IF(E3&lt;1096, "3", IF(E3&lt;1461, "4", IF(E3&gt;1460, "5")))))</f>
        <v>2</v>
      </c>
      <c r="G3">
        <v>4</v>
      </c>
      <c r="H3" t="s">
        <v>23</v>
      </c>
      <c r="I3" t="s">
        <v>113</v>
      </c>
      <c r="J3" t="str">
        <f t="shared" ref="J3:J66" si="1">IF(I3="silt clay","Fine",IF(I3="clay","Fine",IF(I3="sandy clay","Fine",IF(I3="sandy clay loam","Coarse",IF(I3="Sandy loam","Coarse",IF(I3="loamy sand","Coarse",IF(I3="organic","Organic","Medium")))))))</f>
        <v>Medium</v>
      </c>
      <c r="K3" t="s">
        <v>11</v>
      </c>
      <c r="M3">
        <v>9.1999999999999993</v>
      </c>
      <c r="N3">
        <v>187</v>
      </c>
      <c r="O3" t="str">
        <f>IF(N3&lt;101, "Low", IF(N3&lt;221, "Medium", IF(N3&gt;220, "High")))</f>
        <v>Medium</v>
      </c>
      <c r="P3" t="s">
        <v>21</v>
      </c>
      <c r="Q3" t="s">
        <v>11</v>
      </c>
      <c r="R3" t="s">
        <v>11</v>
      </c>
      <c r="S3" t="s">
        <v>11</v>
      </c>
      <c r="T3" t="s">
        <v>11</v>
      </c>
      <c r="U3">
        <v>1.96</v>
      </c>
      <c r="V3">
        <v>0.1</v>
      </c>
      <c r="W3">
        <v>2.27</v>
      </c>
      <c r="X3">
        <v>1.1000000000000001</v>
      </c>
    </row>
    <row r="4" spans="1:24" x14ac:dyDescent="0.35">
      <c r="A4" t="s">
        <v>110</v>
      </c>
      <c r="B4" t="s">
        <v>111</v>
      </c>
      <c r="C4" t="s">
        <v>112</v>
      </c>
      <c r="D4" t="s">
        <v>15</v>
      </c>
      <c r="E4">
        <v>371</v>
      </c>
      <c r="F4" t="str">
        <f t="shared" si="0"/>
        <v>2</v>
      </c>
      <c r="G4">
        <v>4</v>
      </c>
      <c r="H4" t="s">
        <v>23</v>
      </c>
      <c r="I4" t="s">
        <v>113</v>
      </c>
      <c r="J4" t="str">
        <f t="shared" si="1"/>
        <v>Medium</v>
      </c>
      <c r="K4" t="s">
        <v>11</v>
      </c>
      <c r="M4">
        <v>9.1</v>
      </c>
      <c r="N4">
        <v>187</v>
      </c>
      <c r="O4" t="str">
        <f t="shared" ref="O4:O67" si="2">IF(N4&lt;101, "Low", IF(N4&lt;221, "Medium", IF(N4&gt;220, "High")))</f>
        <v>Medium</v>
      </c>
      <c r="P4" t="s">
        <v>24</v>
      </c>
      <c r="Q4" t="s">
        <v>11</v>
      </c>
      <c r="R4" t="s">
        <v>11</v>
      </c>
      <c r="S4" t="s">
        <v>11</v>
      </c>
      <c r="T4" t="s">
        <v>11</v>
      </c>
      <c r="U4">
        <v>0.94</v>
      </c>
      <c r="V4">
        <v>0.01</v>
      </c>
      <c r="W4">
        <v>-0.32</v>
      </c>
      <c r="X4">
        <v>0.1</v>
      </c>
    </row>
    <row r="5" spans="1:24" x14ac:dyDescent="0.35">
      <c r="A5" t="s">
        <v>114</v>
      </c>
      <c r="B5" t="s">
        <v>111</v>
      </c>
      <c r="C5" t="s">
        <v>112</v>
      </c>
      <c r="D5" t="s">
        <v>19</v>
      </c>
      <c r="E5">
        <v>180</v>
      </c>
      <c r="F5" t="str">
        <f t="shared" si="0"/>
        <v>1</v>
      </c>
      <c r="G5">
        <v>9</v>
      </c>
      <c r="H5" t="s">
        <v>11</v>
      </c>
      <c r="I5" t="s">
        <v>113</v>
      </c>
      <c r="J5" t="str">
        <f t="shared" si="1"/>
        <v>Medium</v>
      </c>
      <c r="K5" t="s">
        <v>11</v>
      </c>
      <c r="M5">
        <v>13.6</v>
      </c>
      <c r="N5" t="s">
        <v>11</v>
      </c>
      <c r="O5" t="s">
        <v>11</v>
      </c>
      <c r="P5" t="s">
        <v>21</v>
      </c>
      <c r="Q5" t="s">
        <v>11</v>
      </c>
      <c r="R5" t="s">
        <v>11</v>
      </c>
      <c r="S5">
        <v>3289.34</v>
      </c>
      <c r="T5">
        <v>342</v>
      </c>
      <c r="U5">
        <v>1.1599999999999999</v>
      </c>
      <c r="V5">
        <v>0.1</v>
      </c>
      <c r="W5">
        <v>1.64</v>
      </c>
      <c r="X5">
        <v>0.1</v>
      </c>
    </row>
    <row r="6" spans="1:24" x14ac:dyDescent="0.35">
      <c r="A6" t="s">
        <v>114</v>
      </c>
      <c r="B6" t="s">
        <v>111</v>
      </c>
      <c r="C6" t="s">
        <v>112</v>
      </c>
      <c r="D6" t="s">
        <v>19</v>
      </c>
      <c r="E6">
        <v>180</v>
      </c>
      <c r="F6" t="str">
        <f t="shared" si="0"/>
        <v>1</v>
      </c>
      <c r="G6">
        <v>9</v>
      </c>
      <c r="H6" t="s">
        <v>11</v>
      </c>
      <c r="I6" t="s">
        <v>113</v>
      </c>
      <c r="J6" t="str">
        <f t="shared" si="1"/>
        <v>Medium</v>
      </c>
      <c r="K6" t="s">
        <v>11</v>
      </c>
      <c r="M6">
        <v>12.1</v>
      </c>
      <c r="N6" t="s">
        <v>11</v>
      </c>
      <c r="O6" t="s">
        <v>11</v>
      </c>
      <c r="P6" t="s">
        <v>24</v>
      </c>
      <c r="Q6" t="s">
        <v>11</v>
      </c>
      <c r="R6" t="s">
        <v>11</v>
      </c>
      <c r="S6">
        <v>2477.0300000000002</v>
      </c>
      <c r="T6">
        <v>546</v>
      </c>
      <c r="U6">
        <v>1.45</v>
      </c>
      <c r="V6">
        <v>0.1</v>
      </c>
      <c r="W6">
        <v>9.8699999999999992</v>
      </c>
      <c r="X6">
        <v>1.1000000000000001</v>
      </c>
    </row>
    <row r="7" spans="1:24" x14ac:dyDescent="0.35">
      <c r="A7" t="s">
        <v>115</v>
      </c>
      <c r="B7" t="s">
        <v>111</v>
      </c>
      <c r="C7" t="s">
        <v>116</v>
      </c>
      <c r="D7" t="s">
        <v>15</v>
      </c>
      <c r="E7">
        <v>1460</v>
      </c>
      <c r="F7" t="str">
        <f t="shared" si="0"/>
        <v>4</v>
      </c>
      <c r="G7">
        <v>4</v>
      </c>
      <c r="H7" t="s">
        <v>25</v>
      </c>
      <c r="I7" t="s">
        <v>28</v>
      </c>
      <c r="J7" t="str">
        <f t="shared" si="1"/>
        <v>Medium</v>
      </c>
      <c r="K7">
        <v>4.9000000000000004</v>
      </c>
      <c r="L7" t="str">
        <f t="shared" ref="L7:L16" si="3">IF(K7&lt;6.6, "Acidic", IF(K7&lt;7.4, "Neutral", IF(K7&gt;7.3, "Alkaline")))</f>
        <v>Acidic</v>
      </c>
      <c r="M7">
        <v>12.2</v>
      </c>
      <c r="N7">
        <v>246</v>
      </c>
      <c r="O7" t="str">
        <f t="shared" si="2"/>
        <v>High</v>
      </c>
      <c r="P7" t="s">
        <v>21</v>
      </c>
      <c r="Q7">
        <v>14.1</v>
      </c>
      <c r="R7">
        <v>2.1</v>
      </c>
      <c r="S7">
        <v>4200</v>
      </c>
      <c r="T7">
        <v>120</v>
      </c>
      <c r="U7">
        <v>6.9000000000000006E-2</v>
      </c>
      <c r="V7">
        <v>0.1</v>
      </c>
      <c r="W7">
        <v>0.2</v>
      </c>
      <c r="X7">
        <v>1.7</v>
      </c>
    </row>
    <row r="8" spans="1:24" x14ac:dyDescent="0.35">
      <c r="A8" t="s">
        <v>115</v>
      </c>
      <c r="B8" t="s">
        <v>111</v>
      </c>
      <c r="C8" t="s">
        <v>116</v>
      </c>
      <c r="D8" t="s">
        <v>15</v>
      </c>
      <c r="E8">
        <v>1460</v>
      </c>
      <c r="F8" t="str">
        <f t="shared" si="0"/>
        <v>4</v>
      </c>
      <c r="G8">
        <v>4</v>
      </c>
      <c r="H8" t="s">
        <v>25</v>
      </c>
      <c r="I8" t="s">
        <v>28</v>
      </c>
      <c r="J8" t="str">
        <f t="shared" si="1"/>
        <v>Medium</v>
      </c>
      <c r="K8">
        <v>4.9000000000000004</v>
      </c>
      <c r="L8" t="str">
        <f t="shared" si="3"/>
        <v>Acidic</v>
      </c>
      <c r="M8">
        <v>12.4</v>
      </c>
      <c r="N8">
        <v>246</v>
      </c>
      <c r="O8" t="str">
        <f t="shared" si="2"/>
        <v>High</v>
      </c>
      <c r="P8" t="s">
        <v>24</v>
      </c>
      <c r="Q8">
        <v>14.3</v>
      </c>
      <c r="R8">
        <v>4.2</v>
      </c>
      <c r="S8">
        <v>3500</v>
      </c>
      <c r="T8">
        <v>120</v>
      </c>
      <c r="U8">
        <v>0.04</v>
      </c>
      <c r="V8">
        <v>0.1</v>
      </c>
      <c r="W8">
        <v>0.2</v>
      </c>
      <c r="X8">
        <v>1.7</v>
      </c>
    </row>
    <row r="9" spans="1:24" x14ac:dyDescent="0.35">
      <c r="A9" t="s">
        <v>115</v>
      </c>
      <c r="B9" t="s">
        <v>111</v>
      </c>
      <c r="C9" t="s">
        <v>116</v>
      </c>
      <c r="D9" t="s">
        <v>60</v>
      </c>
      <c r="E9">
        <v>1460</v>
      </c>
      <c r="F9" t="str">
        <f t="shared" si="0"/>
        <v>4</v>
      </c>
      <c r="G9">
        <v>4</v>
      </c>
      <c r="H9" t="s">
        <v>25</v>
      </c>
      <c r="I9" t="s">
        <v>28</v>
      </c>
      <c r="J9" t="str">
        <f t="shared" si="1"/>
        <v>Medium</v>
      </c>
      <c r="K9">
        <v>4.9000000000000004</v>
      </c>
      <c r="L9" t="str">
        <f t="shared" si="3"/>
        <v>Acidic</v>
      </c>
      <c r="M9">
        <v>12.5</v>
      </c>
      <c r="N9">
        <v>202</v>
      </c>
      <c r="O9" t="str">
        <f t="shared" si="2"/>
        <v>Medium</v>
      </c>
      <c r="P9" t="s">
        <v>21</v>
      </c>
      <c r="Q9">
        <v>4.5999999999999996</v>
      </c>
      <c r="R9">
        <v>0.1</v>
      </c>
      <c r="S9">
        <v>3600</v>
      </c>
      <c r="T9">
        <v>120</v>
      </c>
      <c r="U9">
        <v>3.5999999999999997E-2</v>
      </c>
      <c r="V9">
        <v>0.1</v>
      </c>
      <c r="W9">
        <v>0.3</v>
      </c>
      <c r="X9">
        <v>1.8</v>
      </c>
    </row>
    <row r="10" spans="1:24" x14ac:dyDescent="0.35">
      <c r="A10" t="s">
        <v>115</v>
      </c>
      <c r="B10" t="s">
        <v>111</v>
      </c>
      <c r="C10" t="s">
        <v>116</v>
      </c>
      <c r="D10" t="s">
        <v>60</v>
      </c>
      <c r="E10">
        <v>1460</v>
      </c>
      <c r="F10" t="str">
        <f t="shared" si="0"/>
        <v>4</v>
      </c>
      <c r="G10">
        <v>4</v>
      </c>
      <c r="H10" t="s">
        <v>25</v>
      </c>
      <c r="I10" t="s">
        <v>28</v>
      </c>
      <c r="J10" t="str">
        <f t="shared" si="1"/>
        <v>Medium</v>
      </c>
      <c r="K10">
        <v>4.9000000000000004</v>
      </c>
      <c r="L10" t="str">
        <f t="shared" si="3"/>
        <v>Acidic</v>
      </c>
      <c r="M10">
        <v>12.9</v>
      </c>
      <c r="N10">
        <v>202</v>
      </c>
      <c r="O10" t="str">
        <f t="shared" si="2"/>
        <v>Medium</v>
      </c>
      <c r="P10" t="s">
        <v>24</v>
      </c>
      <c r="Q10">
        <v>4.7</v>
      </c>
      <c r="R10">
        <v>0.3</v>
      </c>
      <c r="S10">
        <v>3900</v>
      </c>
      <c r="T10">
        <v>120</v>
      </c>
      <c r="U10">
        <v>0.33</v>
      </c>
      <c r="V10">
        <v>0.1</v>
      </c>
      <c r="W10">
        <v>0.2</v>
      </c>
      <c r="X10">
        <v>1.8</v>
      </c>
    </row>
    <row r="11" spans="1:24" x14ac:dyDescent="0.35">
      <c r="A11" t="s">
        <v>115</v>
      </c>
      <c r="B11" t="s">
        <v>111</v>
      </c>
      <c r="C11" t="s">
        <v>116</v>
      </c>
      <c r="D11" t="s">
        <v>15</v>
      </c>
      <c r="E11">
        <v>1460</v>
      </c>
      <c r="F11" t="str">
        <f t="shared" si="0"/>
        <v>4</v>
      </c>
      <c r="G11">
        <v>4</v>
      </c>
      <c r="H11" t="s">
        <v>25</v>
      </c>
      <c r="I11" t="s">
        <v>28</v>
      </c>
      <c r="J11" t="str">
        <f t="shared" si="1"/>
        <v>Medium</v>
      </c>
      <c r="K11">
        <v>4.9000000000000004</v>
      </c>
      <c r="L11" t="str">
        <f t="shared" si="3"/>
        <v>Acidic</v>
      </c>
      <c r="M11">
        <v>13.4</v>
      </c>
      <c r="N11">
        <v>246</v>
      </c>
      <c r="O11" t="str">
        <f t="shared" si="2"/>
        <v>High</v>
      </c>
      <c r="P11" t="s">
        <v>21</v>
      </c>
      <c r="Q11">
        <v>15.2</v>
      </c>
      <c r="R11">
        <v>2.5</v>
      </c>
      <c r="S11">
        <v>2400</v>
      </c>
      <c r="T11">
        <v>120</v>
      </c>
      <c r="U11">
        <v>0.08</v>
      </c>
      <c r="V11">
        <v>0.1</v>
      </c>
      <c r="W11">
        <v>0.2</v>
      </c>
      <c r="X11">
        <v>1.8</v>
      </c>
    </row>
    <row r="12" spans="1:24" x14ac:dyDescent="0.35">
      <c r="A12" t="s">
        <v>115</v>
      </c>
      <c r="B12" t="s">
        <v>111</v>
      </c>
      <c r="C12" t="s">
        <v>116</v>
      </c>
      <c r="D12" t="s">
        <v>15</v>
      </c>
      <c r="E12">
        <v>1460</v>
      </c>
      <c r="F12" t="str">
        <f t="shared" si="0"/>
        <v>4</v>
      </c>
      <c r="G12">
        <v>4</v>
      </c>
      <c r="H12" t="s">
        <v>25</v>
      </c>
      <c r="I12" t="s">
        <v>28</v>
      </c>
      <c r="J12" t="str">
        <f t="shared" si="1"/>
        <v>Medium</v>
      </c>
      <c r="K12">
        <v>4.9000000000000004</v>
      </c>
      <c r="L12" t="str">
        <f t="shared" si="3"/>
        <v>Acidic</v>
      </c>
      <c r="M12">
        <v>12.8</v>
      </c>
      <c r="N12">
        <v>246</v>
      </c>
      <c r="O12" t="str">
        <f t="shared" si="2"/>
        <v>High</v>
      </c>
      <c r="P12" t="s">
        <v>24</v>
      </c>
      <c r="Q12">
        <v>15.1</v>
      </c>
      <c r="R12">
        <v>3.1</v>
      </c>
      <c r="S12">
        <v>2300</v>
      </c>
      <c r="T12">
        <v>120</v>
      </c>
      <c r="U12">
        <v>0.1</v>
      </c>
      <c r="V12">
        <v>0.1</v>
      </c>
      <c r="W12">
        <v>0.4</v>
      </c>
      <c r="X12">
        <v>1.8</v>
      </c>
    </row>
    <row r="13" spans="1:24" x14ac:dyDescent="0.35">
      <c r="A13" t="s">
        <v>115</v>
      </c>
      <c r="B13" t="s">
        <v>111</v>
      </c>
      <c r="C13" t="s">
        <v>116</v>
      </c>
      <c r="D13" t="s">
        <v>60</v>
      </c>
      <c r="E13">
        <v>1460</v>
      </c>
      <c r="F13" t="str">
        <f t="shared" si="0"/>
        <v>4</v>
      </c>
      <c r="G13">
        <v>4</v>
      </c>
      <c r="H13" t="s">
        <v>25</v>
      </c>
      <c r="I13" t="s">
        <v>28</v>
      </c>
      <c r="J13" t="str">
        <f t="shared" si="1"/>
        <v>Medium</v>
      </c>
      <c r="K13">
        <v>4.9000000000000004</v>
      </c>
      <c r="L13" t="str">
        <f t="shared" si="3"/>
        <v>Acidic</v>
      </c>
      <c r="M13">
        <v>12.8</v>
      </c>
      <c r="N13">
        <v>202</v>
      </c>
      <c r="O13" t="str">
        <f t="shared" si="2"/>
        <v>Medium</v>
      </c>
      <c r="P13" t="s">
        <v>21</v>
      </c>
      <c r="Q13">
        <v>3.9</v>
      </c>
      <c r="R13">
        <v>1.1000000000000001</v>
      </c>
      <c r="S13">
        <v>3200</v>
      </c>
      <c r="T13">
        <v>120</v>
      </c>
      <c r="U13">
        <v>0.09</v>
      </c>
      <c r="V13">
        <v>0.1</v>
      </c>
      <c r="W13">
        <v>0.3</v>
      </c>
      <c r="X13">
        <v>1.8</v>
      </c>
    </row>
    <row r="14" spans="1:24" x14ac:dyDescent="0.35">
      <c r="A14" t="s">
        <v>115</v>
      </c>
      <c r="B14" t="s">
        <v>111</v>
      </c>
      <c r="C14" t="s">
        <v>116</v>
      </c>
      <c r="D14" t="s">
        <v>60</v>
      </c>
      <c r="E14">
        <v>1460</v>
      </c>
      <c r="F14" t="str">
        <f t="shared" si="0"/>
        <v>4</v>
      </c>
      <c r="G14">
        <v>4</v>
      </c>
      <c r="H14" t="s">
        <v>25</v>
      </c>
      <c r="I14" t="s">
        <v>28</v>
      </c>
      <c r="J14" t="str">
        <f t="shared" si="1"/>
        <v>Medium</v>
      </c>
      <c r="K14">
        <v>4.9000000000000004</v>
      </c>
      <c r="L14" t="str">
        <f t="shared" si="3"/>
        <v>Acidic</v>
      </c>
      <c r="M14">
        <v>14.2</v>
      </c>
      <c r="N14">
        <v>202</v>
      </c>
      <c r="O14" t="str">
        <f t="shared" si="2"/>
        <v>Medium</v>
      </c>
      <c r="P14" t="s">
        <v>24</v>
      </c>
      <c r="Q14">
        <v>4.4000000000000004</v>
      </c>
      <c r="R14">
        <v>1.6</v>
      </c>
      <c r="S14">
        <v>2700</v>
      </c>
      <c r="T14">
        <v>120</v>
      </c>
      <c r="U14">
        <v>0.08</v>
      </c>
      <c r="V14">
        <v>0.1</v>
      </c>
      <c r="W14">
        <v>0.2</v>
      </c>
      <c r="X14">
        <v>1.8</v>
      </c>
    </row>
    <row r="15" spans="1:24" x14ac:dyDescent="0.35">
      <c r="A15" t="s">
        <v>115</v>
      </c>
      <c r="B15" t="s">
        <v>111</v>
      </c>
      <c r="C15" t="s">
        <v>116</v>
      </c>
      <c r="D15" t="s">
        <v>17</v>
      </c>
      <c r="E15">
        <v>1460</v>
      </c>
      <c r="F15" t="str">
        <f t="shared" si="0"/>
        <v>4</v>
      </c>
      <c r="G15">
        <v>4</v>
      </c>
      <c r="H15" t="s">
        <v>25</v>
      </c>
      <c r="I15" t="s">
        <v>28</v>
      </c>
      <c r="J15" t="str">
        <f t="shared" si="1"/>
        <v>Medium</v>
      </c>
      <c r="K15">
        <v>4.9000000000000004</v>
      </c>
      <c r="L15" t="str">
        <f t="shared" si="3"/>
        <v>Acidic</v>
      </c>
      <c r="M15">
        <v>12.5</v>
      </c>
      <c r="N15">
        <v>0</v>
      </c>
      <c r="O15" t="str">
        <f t="shared" si="2"/>
        <v>Low</v>
      </c>
      <c r="P15" t="s">
        <v>21</v>
      </c>
      <c r="Q15">
        <v>3.9</v>
      </c>
      <c r="R15">
        <v>0.3</v>
      </c>
      <c r="S15">
        <v>2200</v>
      </c>
      <c r="T15">
        <v>120</v>
      </c>
      <c r="U15">
        <v>0.05</v>
      </c>
      <c r="V15">
        <v>0.1</v>
      </c>
      <c r="W15">
        <v>0.2</v>
      </c>
      <c r="X15">
        <v>2.1</v>
      </c>
    </row>
    <row r="16" spans="1:24" x14ac:dyDescent="0.35">
      <c r="A16" t="s">
        <v>115</v>
      </c>
      <c r="B16" t="s">
        <v>111</v>
      </c>
      <c r="C16" t="s">
        <v>116</v>
      </c>
      <c r="D16" t="s">
        <v>17</v>
      </c>
      <c r="E16">
        <v>1460</v>
      </c>
      <c r="F16" t="str">
        <f t="shared" si="0"/>
        <v>4</v>
      </c>
      <c r="G16">
        <v>4</v>
      </c>
      <c r="H16" t="s">
        <v>25</v>
      </c>
      <c r="I16" t="s">
        <v>28</v>
      </c>
      <c r="J16" t="str">
        <f t="shared" si="1"/>
        <v>Medium</v>
      </c>
      <c r="K16">
        <v>4.9000000000000004</v>
      </c>
      <c r="L16" t="str">
        <f t="shared" si="3"/>
        <v>Acidic</v>
      </c>
      <c r="M16">
        <v>13.2</v>
      </c>
      <c r="N16">
        <v>0</v>
      </c>
      <c r="O16" t="str">
        <f t="shared" si="2"/>
        <v>Low</v>
      </c>
      <c r="P16" t="s">
        <v>24</v>
      </c>
      <c r="Q16">
        <v>4.2</v>
      </c>
      <c r="R16">
        <v>0.7</v>
      </c>
      <c r="S16">
        <v>2400</v>
      </c>
      <c r="T16">
        <v>120</v>
      </c>
      <c r="U16">
        <v>0.05</v>
      </c>
      <c r="V16">
        <v>0.1</v>
      </c>
      <c r="W16">
        <v>0.2</v>
      </c>
      <c r="X16">
        <v>1.9</v>
      </c>
    </row>
    <row r="17" spans="1:24" x14ac:dyDescent="0.35">
      <c r="A17" t="s">
        <v>117</v>
      </c>
      <c r="B17" t="s">
        <v>111</v>
      </c>
      <c r="C17" t="s">
        <v>118</v>
      </c>
      <c r="D17" t="s">
        <v>15</v>
      </c>
      <c r="E17">
        <v>210</v>
      </c>
      <c r="F17" t="str">
        <f t="shared" si="0"/>
        <v>1</v>
      </c>
      <c r="G17">
        <v>4</v>
      </c>
      <c r="H17" t="s">
        <v>11</v>
      </c>
      <c r="I17" t="s">
        <v>12</v>
      </c>
      <c r="J17" t="str">
        <f t="shared" si="1"/>
        <v>Coarse</v>
      </c>
      <c r="K17" t="s">
        <v>11</v>
      </c>
      <c r="M17">
        <v>7.5</v>
      </c>
      <c r="N17">
        <v>310</v>
      </c>
      <c r="O17" t="str">
        <f t="shared" si="2"/>
        <v>High</v>
      </c>
      <c r="P17" t="s">
        <v>21</v>
      </c>
      <c r="Q17" t="s">
        <v>11</v>
      </c>
      <c r="R17" t="s">
        <v>11</v>
      </c>
      <c r="S17">
        <v>9220</v>
      </c>
      <c r="T17">
        <v>761</v>
      </c>
      <c r="U17">
        <v>1.1000000000000001</v>
      </c>
      <c r="V17">
        <v>0.1</v>
      </c>
      <c r="W17">
        <v>-0.1</v>
      </c>
      <c r="X17">
        <v>0.01</v>
      </c>
    </row>
    <row r="18" spans="1:24" x14ac:dyDescent="0.35">
      <c r="A18" t="s">
        <v>117</v>
      </c>
      <c r="B18" t="s">
        <v>111</v>
      </c>
      <c r="C18" t="s">
        <v>118</v>
      </c>
      <c r="D18" t="s">
        <v>60</v>
      </c>
      <c r="E18">
        <v>210</v>
      </c>
      <c r="F18" t="str">
        <f t="shared" si="0"/>
        <v>1</v>
      </c>
      <c r="G18">
        <v>4</v>
      </c>
      <c r="H18" t="s">
        <v>11</v>
      </c>
      <c r="I18" t="s">
        <v>12</v>
      </c>
      <c r="J18" t="str">
        <f t="shared" si="1"/>
        <v>Coarse</v>
      </c>
      <c r="K18" t="s">
        <v>11</v>
      </c>
      <c r="M18">
        <v>7.5</v>
      </c>
      <c r="N18">
        <v>310</v>
      </c>
      <c r="O18" t="str">
        <f t="shared" si="2"/>
        <v>High</v>
      </c>
      <c r="P18" t="s">
        <v>24</v>
      </c>
      <c r="Q18" t="s">
        <v>11</v>
      </c>
      <c r="R18" t="s">
        <v>11</v>
      </c>
      <c r="S18">
        <v>6416</v>
      </c>
      <c r="T18">
        <v>654</v>
      </c>
      <c r="U18">
        <v>1.1000000000000001</v>
      </c>
      <c r="V18">
        <v>0.1</v>
      </c>
      <c r="W18">
        <v>-0.01</v>
      </c>
      <c r="X18">
        <v>0.01</v>
      </c>
    </row>
    <row r="19" spans="1:24" x14ac:dyDescent="0.35">
      <c r="A19" t="s">
        <v>119</v>
      </c>
      <c r="B19" t="s">
        <v>111</v>
      </c>
      <c r="C19" t="s">
        <v>120</v>
      </c>
      <c r="D19" t="s">
        <v>15</v>
      </c>
      <c r="E19">
        <v>921</v>
      </c>
      <c r="F19" t="str">
        <f t="shared" si="0"/>
        <v>3</v>
      </c>
      <c r="G19">
        <v>3</v>
      </c>
      <c r="H19" t="s">
        <v>23</v>
      </c>
      <c r="I19" t="s">
        <v>121</v>
      </c>
      <c r="J19" t="str">
        <f t="shared" si="1"/>
        <v>Fine</v>
      </c>
      <c r="K19">
        <v>7.7</v>
      </c>
      <c r="L19" t="str">
        <f t="shared" ref="L19:L42" si="4">IF(K19&lt;6.6, "Acidic", IF(K19&lt;7.4, "Neutral", IF(K19&gt;7.3, "Alkaline")))</f>
        <v>Alkaline</v>
      </c>
      <c r="M19">
        <v>8.09</v>
      </c>
      <c r="N19">
        <v>0</v>
      </c>
      <c r="O19" t="str">
        <f t="shared" si="2"/>
        <v>Low</v>
      </c>
      <c r="P19" t="s">
        <v>21</v>
      </c>
      <c r="Q19">
        <v>6.57</v>
      </c>
      <c r="R19">
        <v>0.3</v>
      </c>
      <c r="S19">
        <v>4864</v>
      </c>
      <c r="T19">
        <v>368</v>
      </c>
      <c r="U19">
        <v>0.37</v>
      </c>
      <c r="V19">
        <v>7.0000000000000007E-2</v>
      </c>
      <c r="W19">
        <v>0.26</v>
      </c>
      <c r="X19">
        <v>0.08</v>
      </c>
    </row>
    <row r="20" spans="1:24" x14ac:dyDescent="0.35">
      <c r="A20" t="s">
        <v>119</v>
      </c>
      <c r="B20" t="s">
        <v>111</v>
      </c>
      <c r="C20" t="s">
        <v>120</v>
      </c>
      <c r="D20" t="s">
        <v>15</v>
      </c>
      <c r="E20">
        <v>921</v>
      </c>
      <c r="F20" t="str">
        <f t="shared" si="0"/>
        <v>3</v>
      </c>
      <c r="G20">
        <v>3</v>
      </c>
      <c r="H20" t="s">
        <v>23</v>
      </c>
      <c r="I20" t="s">
        <v>121</v>
      </c>
      <c r="J20" t="str">
        <f t="shared" si="1"/>
        <v>Fine</v>
      </c>
      <c r="K20">
        <v>7.7</v>
      </c>
      <c r="L20" t="str">
        <f t="shared" si="4"/>
        <v>Alkaline</v>
      </c>
      <c r="M20">
        <v>8.09</v>
      </c>
      <c r="N20">
        <v>134</v>
      </c>
      <c r="O20" t="str">
        <f t="shared" si="2"/>
        <v>Medium</v>
      </c>
      <c r="P20" t="s">
        <v>21</v>
      </c>
      <c r="Q20">
        <v>12.5</v>
      </c>
      <c r="R20">
        <v>1.1000000000000001</v>
      </c>
      <c r="S20">
        <v>4815</v>
      </c>
      <c r="T20">
        <v>236</v>
      </c>
      <c r="U20">
        <v>0.97</v>
      </c>
      <c r="V20">
        <v>0.1</v>
      </c>
      <c r="W20">
        <v>0.29899999999999999</v>
      </c>
      <c r="X20">
        <v>0.18</v>
      </c>
    </row>
    <row r="21" spans="1:24" x14ac:dyDescent="0.35">
      <c r="A21" t="s">
        <v>119</v>
      </c>
      <c r="B21" t="s">
        <v>111</v>
      </c>
      <c r="C21" t="s">
        <v>120</v>
      </c>
      <c r="D21" t="s">
        <v>15</v>
      </c>
      <c r="E21">
        <v>921</v>
      </c>
      <c r="F21" t="str">
        <f t="shared" si="0"/>
        <v>3</v>
      </c>
      <c r="G21">
        <v>3</v>
      </c>
      <c r="H21" t="s">
        <v>23</v>
      </c>
      <c r="I21" t="s">
        <v>121</v>
      </c>
      <c r="J21" t="str">
        <f t="shared" si="1"/>
        <v>Fine</v>
      </c>
      <c r="K21">
        <v>7.7</v>
      </c>
      <c r="L21" t="str">
        <f t="shared" si="4"/>
        <v>Alkaline</v>
      </c>
      <c r="M21">
        <v>8.09</v>
      </c>
      <c r="N21">
        <v>202</v>
      </c>
      <c r="O21" t="str">
        <f t="shared" si="2"/>
        <v>Medium</v>
      </c>
      <c r="P21" t="s">
        <v>21</v>
      </c>
      <c r="Q21">
        <v>12.3</v>
      </c>
      <c r="R21">
        <v>0.5</v>
      </c>
      <c r="S21">
        <v>4513</v>
      </c>
      <c r="T21">
        <v>574</v>
      </c>
      <c r="U21">
        <v>1.2</v>
      </c>
      <c r="V21">
        <v>0.2</v>
      </c>
      <c r="W21">
        <v>0.39900000000000002</v>
      </c>
      <c r="X21">
        <v>0.11</v>
      </c>
    </row>
    <row r="22" spans="1:24" x14ac:dyDescent="0.35">
      <c r="A22" t="s">
        <v>119</v>
      </c>
      <c r="B22" t="s">
        <v>111</v>
      </c>
      <c r="C22" t="s">
        <v>120</v>
      </c>
      <c r="D22" t="s">
        <v>15</v>
      </c>
      <c r="E22">
        <v>921</v>
      </c>
      <c r="F22" t="str">
        <f t="shared" si="0"/>
        <v>3</v>
      </c>
      <c r="G22">
        <v>3</v>
      </c>
      <c r="H22" t="s">
        <v>23</v>
      </c>
      <c r="I22" t="s">
        <v>121</v>
      </c>
      <c r="J22" t="str">
        <f t="shared" si="1"/>
        <v>Fine</v>
      </c>
      <c r="K22">
        <v>7.7</v>
      </c>
      <c r="L22" t="str">
        <f t="shared" si="4"/>
        <v>Alkaline</v>
      </c>
      <c r="M22">
        <v>8.09</v>
      </c>
      <c r="N22">
        <v>0</v>
      </c>
      <c r="O22" t="str">
        <f t="shared" si="2"/>
        <v>Low</v>
      </c>
      <c r="P22" t="s">
        <v>24</v>
      </c>
      <c r="Q22">
        <v>5.4</v>
      </c>
      <c r="R22">
        <v>0.2</v>
      </c>
      <c r="S22">
        <v>3440</v>
      </c>
      <c r="T22">
        <v>281</v>
      </c>
      <c r="U22">
        <v>0.23300000000000001</v>
      </c>
      <c r="V22">
        <v>0.06</v>
      </c>
      <c r="W22">
        <v>0.34399999999999997</v>
      </c>
      <c r="X22">
        <v>0.08</v>
      </c>
    </row>
    <row r="23" spans="1:24" x14ac:dyDescent="0.35">
      <c r="A23" t="s">
        <v>119</v>
      </c>
      <c r="B23" t="s">
        <v>111</v>
      </c>
      <c r="C23" t="s">
        <v>120</v>
      </c>
      <c r="D23" t="s">
        <v>15</v>
      </c>
      <c r="E23">
        <v>921</v>
      </c>
      <c r="F23" t="str">
        <f t="shared" si="0"/>
        <v>3</v>
      </c>
      <c r="G23">
        <v>3</v>
      </c>
      <c r="H23" t="s">
        <v>23</v>
      </c>
      <c r="I23" t="s">
        <v>121</v>
      </c>
      <c r="J23" t="str">
        <f t="shared" si="1"/>
        <v>Fine</v>
      </c>
      <c r="K23">
        <v>7.7</v>
      </c>
      <c r="L23" t="str">
        <f t="shared" si="4"/>
        <v>Alkaline</v>
      </c>
      <c r="M23">
        <v>8.09</v>
      </c>
      <c r="N23">
        <v>134</v>
      </c>
      <c r="O23" t="str">
        <f t="shared" si="2"/>
        <v>Medium</v>
      </c>
      <c r="P23" t="s">
        <v>24</v>
      </c>
      <c r="Q23">
        <v>9.3000000000000007</v>
      </c>
      <c r="R23">
        <v>0.4</v>
      </c>
      <c r="S23">
        <v>3647</v>
      </c>
      <c r="T23">
        <v>356</v>
      </c>
      <c r="U23">
        <v>0.69</v>
      </c>
      <c r="V23">
        <v>7.0000000000000007E-2</v>
      </c>
      <c r="W23">
        <v>0.22</v>
      </c>
      <c r="X23">
        <v>0.12</v>
      </c>
    </row>
    <row r="24" spans="1:24" x14ac:dyDescent="0.35">
      <c r="A24" t="s">
        <v>119</v>
      </c>
      <c r="B24" t="s">
        <v>111</v>
      </c>
      <c r="C24" t="s">
        <v>120</v>
      </c>
      <c r="D24" t="s">
        <v>15</v>
      </c>
      <c r="E24">
        <v>921</v>
      </c>
      <c r="F24" t="str">
        <f t="shared" si="0"/>
        <v>3</v>
      </c>
      <c r="G24">
        <v>3</v>
      </c>
      <c r="H24" t="s">
        <v>23</v>
      </c>
      <c r="I24" t="s">
        <v>121</v>
      </c>
      <c r="J24" t="str">
        <f t="shared" si="1"/>
        <v>Fine</v>
      </c>
      <c r="K24">
        <v>7.7</v>
      </c>
      <c r="L24" t="str">
        <f t="shared" si="4"/>
        <v>Alkaline</v>
      </c>
      <c r="M24">
        <v>8.09</v>
      </c>
      <c r="N24">
        <v>202</v>
      </c>
      <c r="O24" t="str">
        <f t="shared" si="2"/>
        <v>Medium</v>
      </c>
      <c r="P24" t="s">
        <v>24</v>
      </c>
      <c r="Q24">
        <v>11.1</v>
      </c>
      <c r="R24">
        <v>1.4</v>
      </c>
      <c r="S24">
        <v>3601</v>
      </c>
      <c r="T24">
        <v>558</v>
      </c>
      <c r="U24">
        <v>0.94</v>
      </c>
      <c r="V24">
        <v>0.39</v>
      </c>
      <c r="W24">
        <v>0.37</v>
      </c>
      <c r="X24">
        <v>0.14000000000000001</v>
      </c>
    </row>
    <row r="25" spans="1:24" x14ac:dyDescent="0.35">
      <c r="A25" t="s">
        <v>119</v>
      </c>
      <c r="B25" t="s">
        <v>111</v>
      </c>
      <c r="C25" t="s">
        <v>120</v>
      </c>
      <c r="D25" t="s">
        <v>15</v>
      </c>
      <c r="E25">
        <v>921</v>
      </c>
      <c r="F25" t="str">
        <f t="shared" si="0"/>
        <v>3</v>
      </c>
      <c r="G25">
        <v>3</v>
      </c>
      <c r="H25" t="s">
        <v>23</v>
      </c>
      <c r="I25" t="s">
        <v>121</v>
      </c>
      <c r="J25" t="str">
        <f t="shared" si="1"/>
        <v>Fine</v>
      </c>
      <c r="K25">
        <v>7.7</v>
      </c>
      <c r="L25" t="str">
        <f t="shared" si="4"/>
        <v>Alkaline</v>
      </c>
      <c r="M25">
        <v>8.09</v>
      </c>
      <c r="N25">
        <v>0</v>
      </c>
      <c r="O25" t="str">
        <f t="shared" si="2"/>
        <v>Low</v>
      </c>
      <c r="P25" t="s">
        <v>24</v>
      </c>
      <c r="Q25">
        <v>6.3</v>
      </c>
      <c r="R25">
        <v>0.3</v>
      </c>
      <c r="S25">
        <v>3682</v>
      </c>
      <c r="T25">
        <v>483</v>
      </c>
      <c r="U25">
        <v>0.61</v>
      </c>
      <c r="V25">
        <v>0.09</v>
      </c>
      <c r="W25">
        <v>0.28000000000000003</v>
      </c>
      <c r="X25">
        <v>0.1</v>
      </c>
    </row>
    <row r="26" spans="1:24" x14ac:dyDescent="0.35">
      <c r="A26" t="s">
        <v>119</v>
      </c>
      <c r="B26" t="s">
        <v>111</v>
      </c>
      <c r="C26" t="s">
        <v>120</v>
      </c>
      <c r="D26" t="s">
        <v>15</v>
      </c>
      <c r="E26">
        <v>921</v>
      </c>
      <c r="F26" t="str">
        <f t="shared" si="0"/>
        <v>3</v>
      </c>
      <c r="G26">
        <v>3</v>
      </c>
      <c r="H26" t="s">
        <v>23</v>
      </c>
      <c r="I26" t="s">
        <v>121</v>
      </c>
      <c r="J26" t="str">
        <f t="shared" si="1"/>
        <v>Fine</v>
      </c>
      <c r="K26">
        <v>7.7</v>
      </c>
      <c r="L26" t="str">
        <f t="shared" si="4"/>
        <v>Alkaline</v>
      </c>
      <c r="M26">
        <v>8.09</v>
      </c>
      <c r="N26">
        <v>202</v>
      </c>
      <c r="O26" t="str">
        <f t="shared" si="2"/>
        <v>Medium</v>
      </c>
      <c r="P26" t="s">
        <v>24</v>
      </c>
      <c r="Q26">
        <v>10.199999999999999</v>
      </c>
      <c r="R26">
        <v>1.2</v>
      </c>
      <c r="S26">
        <v>3563</v>
      </c>
      <c r="T26">
        <v>353</v>
      </c>
      <c r="U26">
        <v>1.6</v>
      </c>
      <c r="V26">
        <v>0.48</v>
      </c>
      <c r="W26">
        <v>0.33</v>
      </c>
      <c r="X26">
        <v>0.17</v>
      </c>
    </row>
    <row r="27" spans="1:24" x14ac:dyDescent="0.35">
      <c r="A27" t="s">
        <v>119</v>
      </c>
      <c r="B27" t="s">
        <v>111</v>
      </c>
      <c r="C27" t="s">
        <v>120</v>
      </c>
      <c r="D27" t="s">
        <v>15</v>
      </c>
      <c r="E27">
        <v>921</v>
      </c>
      <c r="F27" t="str">
        <f t="shared" si="0"/>
        <v>3</v>
      </c>
      <c r="G27">
        <v>3</v>
      </c>
      <c r="H27" t="s">
        <v>23</v>
      </c>
      <c r="I27" t="s">
        <v>121</v>
      </c>
      <c r="J27" t="str">
        <f t="shared" si="1"/>
        <v>Fine</v>
      </c>
      <c r="K27">
        <v>7.7</v>
      </c>
      <c r="L27" t="str">
        <f t="shared" si="4"/>
        <v>Alkaline</v>
      </c>
      <c r="M27">
        <v>8.09</v>
      </c>
      <c r="N27">
        <v>0</v>
      </c>
      <c r="O27" t="str">
        <f t="shared" si="2"/>
        <v>Low</v>
      </c>
      <c r="P27" t="s">
        <v>21</v>
      </c>
      <c r="Q27">
        <v>6.9</v>
      </c>
      <c r="R27">
        <v>0.8</v>
      </c>
      <c r="S27">
        <v>3548</v>
      </c>
      <c r="T27">
        <v>317</v>
      </c>
      <c r="U27">
        <v>0.24</v>
      </c>
      <c r="V27">
        <v>0.06</v>
      </c>
      <c r="W27">
        <v>0.04</v>
      </c>
      <c r="X27">
        <v>0.2</v>
      </c>
    </row>
    <row r="28" spans="1:24" x14ac:dyDescent="0.35">
      <c r="A28" t="s">
        <v>119</v>
      </c>
      <c r="B28" t="s">
        <v>111</v>
      </c>
      <c r="C28" t="s">
        <v>120</v>
      </c>
      <c r="D28" t="s">
        <v>15</v>
      </c>
      <c r="E28">
        <v>921</v>
      </c>
      <c r="F28" t="str">
        <f t="shared" si="0"/>
        <v>3</v>
      </c>
      <c r="G28">
        <v>3</v>
      </c>
      <c r="H28" t="s">
        <v>23</v>
      </c>
      <c r="I28" t="s">
        <v>121</v>
      </c>
      <c r="J28" t="str">
        <f t="shared" si="1"/>
        <v>Fine</v>
      </c>
      <c r="K28">
        <v>7.7</v>
      </c>
      <c r="L28" t="str">
        <f t="shared" si="4"/>
        <v>Alkaline</v>
      </c>
      <c r="M28">
        <v>8.09</v>
      </c>
      <c r="N28">
        <v>134</v>
      </c>
      <c r="O28" t="str">
        <f t="shared" si="2"/>
        <v>Medium</v>
      </c>
      <c r="P28" t="s">
        <v>21</v>
      </c>
      <c r="Q28">
        <v>10.8</v>
      </c>
      <c r="R28" t="s">
        <v>122</v>
      </c>
      <c r="S28">
        <v>3730</v>
      </c>
      <c r="T28">
        <v>816</v>
      </c>
      <c r="U28">
        <v>2.61</v>
      </c>
      <c r="V28">
        <v>1.2</v>
      </c>
      <c r="W28">
        <v>-0.33</v>
      </c>
      <c r="X28">
        <v>0.23</v>
      </c>
    </row>
    <row r="29" spans="1:24" x14ac:dyDescent="0.35">
      <c r="A29" t="s">
        <v>119</v>
      </c>
      <c r="B29" t="s">
        <v>111</v>
      </c>
      <c r="C29" t="s">
        <v>120</v>
      </c>
      <c r="D29" t="s">
        <v>15</v>
      </c>
      <c r="E29">
        <v>921</v>
      </c>
      <c r="F29" t="str">
        <f t="shared" si="0"/>
        <v>3</v>
      </c>
      <c r="G29">
        <v>3</v>
      </c>
      <c r="H29" t="s">
        <v>23</v>
      </c>
      <c r="I29" t="s">
        <v>121</v>
      </c>
      <c r="J29" t="str">
        <f t="shared" si="1"/>
        <v>Fine</v>
      </c>
      <c r="K29">
        <v>7.7</v>
      </c>
      <c r="L29" t="str">
        <f t="shared" si="4"/>
        <v>Alkaline</v>
      </c>
      <c r="M29">
        <v>8.09</v>
      </c>
      <c r="N29">
        <v>224</v>
      </c>
      <c r="O29" t="str">
        <f t="shared" si="2"/>
        <v>High</v>
      </c>
      <c r="P29" t="s">
        <v>21</v>
      </c>
      <c r="Q29">
        <v>11.6</v>
      </c>
      <c r="R29">
        <v>2.1</v>
      </c>
      <c r="S29">
        <v>3661</v>
      </c>
      <c r="T29">
        <v>681</v>
      </c>
      <c r="U29">
        <v>3.56</v>
      </c>
      <c r="V29">
        <v>0.66</v>
      </c>
      <c r="W29">
        <v>-0.15</v>
      </c>
      <c r="X29">
        <v>0.05</v>
      </c>
    </row>
    <row r="30" spans="1:24" x14ac:dyDescent="0.35">
      <c r="A30" t="s">
        <v>119</v>
      </c>
      <c r="B30" t="s">
        <v>111</v>
      </c>
      <c r="C30" t="s">
        <v>120</v>
      </c>
      <c r="D30" t="s">
        <v>15</v>
      </c>
      <c r="E30">
        <v>921</v>
      </c>
      <c r="F30" t="str">
        <f t="shared" si="0"/>
        <v>3</v>
      </c>
      <c r="G30">
        <v>3</v>
      </c>
      <c r="H30" t="s">
        <v>23</v>
      </c>
      <c r="I30" t="s">
        <v>121</v>
      </c>
      <c r="J30" t="str">
        <f t="shared" si="1"/>
        <v>Fine</v>
      </c>
      <c r="K30">
        <v>7.7</v>
      </c>
      <c r="L30" t="str">
        <f t="shared" si="4"/>
        <v>Alkaline</v>
      </c>
      <c r="M30">
        <v>8.09</v>
      </c>
      <c r="N30">
        <v>0</v>
      </c>
      <c r="O30" t="str">
        <f t="shared" si="2"/>
        <v>Low</v>
      </c>
      <c r="P30" t="s">
        <v>24</v>
      </c>
      <c r="Q30">
        <v>4.5999999999999996</v>
      </c>
      <c r="R30">
        <v>0.3</v>
      </c>
      <c r="S30">
        <v>3188</v>
      </c>
      <c r="T30">
        <v>261</v>
      </c>
      <c r="U30">
        <v>0.2</v>
      </c>
      <c r="V30">
        <v>0.02</v>
      </c>
      <c r="W30">
        <v>-0.27</v>
      </c>
      <c r="X30">
        <v>0.05</v>
      </c>
    </row>
    <row r="31" spans="1:24" x14ac:dyDescent="0.35">
      <c r="A31" t="s">
        <v>119</v>
      </c>
      <c r="B31" t="s">
        <v>111</v>
      </c>
      <c r="C31" t="s">
        <v>120</v>
      </c>
      <c r="D31" t="s">
        <v>15</v>
      </c>
      <c r="E31">
        <v>921</v>
      </c>
      <c r="F31" t="str">
        <f t="shared" si="0"/>
        <v>3</v>
      </c>
      <c r="G31">
        <v>3</v>
      </c>
      <c r="H31" t="s">
        <v>23</v>
      </c>
      <c r="I31" t="s">
        <v>121</v>
      </c>
      <c r="J31" t="str">
        <f t="shared" si="1"/>
        <v>Fine</v>
      </c>
      <c r="K31">
        <v>7.7</v>
      </c>
      <c r="L31" t="str">
        <f t="shared" si="4"/>
        <v>Alkaline</v>
      </c>
      <c r="M31">
        <v>8.09</v>
      </c>
      <c r="N31">
        <v>134</v>
      </c>
      <c r="O31" t="str">
        <f t="shared" si="2"/>
        <v>Medium</v>
      </c>
      <c r="P31" t="s">
        <v>24</v>
      </c>
      <c r="Q31">
        <v>9.8000000000000007</v>
      </c>
      <c r="R31">
        <v>4.0999999999999996</v>
      </c>
      <c r="S31">
        <v>3520</v>
      </c>
      <c r="T31">
        <v>542</v>
      </c>
      <c r="U31">
        <v>1.37</v>
      </c>
      <c r="V31">
        <v>0.28000000000000003</v>
      </c>
      <c r="W31">
        <v>-0.57999999999999996</v>
      </c>
      <c r="X31">
        <v>0.09</v>
      </c>
    </row>
    <row r="32" spans="1:24" x14ac:dyDescent="0.35">
      <c r="A32" t="s">
        <v>119</v>
      </c>
      <c r="B32" t="s">
        <v>111</v>
      </c>
      <c r="C32" t="s">
        <v>120</v>
      </c>
      <c r="D32" t="s">
        <v>15</v>
      </c>
      <c r="E32">
        <v>921</v>
      </c>
      <c r="F32" t="str">
        <f t="shared" si="0"/>
        <v>3</v>
      </c>
      <c r="G32">
        <v>3</v>
      </c>
      <c r="H32" t="s">
        <v>23</v>
      </c>
      <c r="I32" t="s">
        <v>121</v>
      </c>
      <c r="J32" t="str">
        <f t="shared" si="1"/>
        <v>Fine</v>
      </c>
      <c r="K32">
        <v>7.7</v>
      </c>
      <c r="L32" t="str">
        <f t="shared" si="4"/>
        <v>Alkaline</v>
      </c>
      <c r="M32">
        <v>8.09</v>
      </c>
      <c r="N32">
        <v>224</v>
      </c>
      <c r="O32" t="str">
        <f t="shared" si="2"/>
        <v>High</v>
      </c>
      <c r="P32" t="s">
        <v>24</v>
      </c>
      <c r="Q32">
        <v>10.6</v>
      </c>
      <c r="R32">
        <v>2.2999999999999998</v>
      </c>
      <c r="S32">
        <v>3534</v>
      </c>
      <c r="T32">
        <v>645</v>
      </c>
      <c r="U32">
        <v>2.98</v>
      </c>
      <c r="V32">
        <v>1.8</v>
      </c>
      <c r="W32">
        <v>-0.88</v>
      </c>
      <c r="X32">
        <v>0.05</v>
      </c>
    </row>
    <row r="33" spans="1:24" x14ac:dyDescent="0.35">
      <c r="A33" t="s">
        <v>119</v>
      </c>
      <c r="B33" t="s">
        <v>111</v>
      </c>
      <c r="C33" t="s">
        <v>120</v>
      </c>
      <c r="D33" t="s">
        <v>15</v>
      </c>
      <c r="E33">
        <v>921</v>
      </c>
      <c r="F33" t="str">
        <f t="shared" si="0"/>
        <v>3</v>
      </c>
      <c r="G33">
        <v>3</v>
      </c>
      <c r="H33" t="s">
        <v>23</v>
      </c>
      <c r="I33" t="s">
        <v>121</v>
      </c>
      <c r="J33" t="str">
        <f t="shared" si="1"/>
        <v>Fine</v>
      </c>
      <c r="K33">
        <v>7.7</v>
      </c>
      <c r="L33" t="str">
        <f t="shared" si="4"/>
        <v>Alkaline</v>
      </c>
      <c r="M33">
        <v>8.09</v>
      </c>
      <c r="N33">
        <v>0</v>
      </c>
      <c r="O33" t="str">
        <f t="shared" si="2"/>
        <v>Low</v>
      </c>
      <c r="P33" t="s">
        <v>24</v>
      </c>
      <c r="Q33">
        <v>2.2999999999999998</v>
      </c>
      <c r="R33">
        <v>0.2</v>
      </c>
      <c r="S33" t="s">
        <v>11</v>
      </c>
      <c r="T33" t="s">
        <v>11</v>
      </c>
      <c r="U33">
        <v>0.22</v>
      </c>
      <c r="V33">
        <v>0.06</v>
      </c>
      <c r="W33">
        <v>-0.53</v>
      </c>
      <c r="X33">
        <v>0.05</v>
      </c>
    </row>
    <row r="34" spans="1:24" x14ac:dyDescent="0.35">
      <c r="A34" t="s">
        <v>119</v>
      </c>
      <c r="B34" t="s">
        <v>111</v>
      </c>
      <c r="C34" t="s">
        <v>120</v>
      </c>
      <c r="D34" t="s">
        <v>15</v>
      </c>
      <c r="E34">
        <v>921</v>
      </c>
      <c r="F34" t="str">
        <f t="shared" si="0"/>
        <v>3</v>
      </c>
      <c r="G34">
        <v>3</v>
      </c>
      <c r="H34" t="s">
        <v>23</v>
      </c>
      <c r="I34" t="s">
        <v>121</v>
      </c>
      <c r="J34" t="str">
        <f t="shared" si="1"/>
        <v>Fine</v>
      </c>
      <c r="K34">
        <v>7.7</v>
      </c>
      <c r="L34" t="str">
        <f t="shared" si="4"/>
        <v>Alkaline</v>
      </c>
      <c r="M34">
        <v>8.09</v>
      </c>
      <c r="N34">
        <v>56</v>
      </c>
      <c r="O34" t="str">
        <f t="shared" si="2"/>
        <v>Low</v>
      </c>
      <c r="P34" t="s">
        <v>24</v>
      </c>
      <c r="Q34">
        <v>3.4</v>
      </c>
      <c r="R34">
        <v>0.1</v>
      </c>
      <c r="S34" t="s">
        <v>11</v>
      </c>
      <c r="T34" t="s">
        <v>11</v>
      </c>
      <c r="U34">
        <v>0.59</v>
      </c>
      <c r="V34">
        <v>0.23</v>
      </c>
      <c r="W34">
        <v>-1.05</v>
      </c>
      <c r="X34">
        <v>0.1</v>
      </c>
    </row>
    <row r="35" spans="1:24" x14ac:dyDescent="0.35">
      <c r="A35" t="s">
        <v>119</v>
      </c>
      <c r="B35" t="s">
        <v>111</v>
      </c>
      <c r="C35" t="s">
        <v>120</v>
      </c>
      <c r="D35" t="s">
        <v>15</v>
      </c>
      <c r="E35">
        <v>921</v>
      </c>
      <c r="F35" t="str">
        <f t="shared" si="0"/>
        <v>3</v>
      </c>
      <c r="G35">
        <v>3</v>
      </c>
      <c r="H35" t="s">
        <v>23</v>
      </c>
      <c r="I35" t="s">
        <v>121</v>
      </c>
      <c r="J35" t="str">
        <f t="shared" si="1"/>
        <v>Fine</v>
      </c>
      <c r="K35">
        <v>7.7</v>
      </c>
      <c r="L35" t="str">
        <f t="shared" si="4"/>
        <v>Alkaline</v>
      </c>
      <c r="M35">
        <v>8.09</v>
      </c>
      <c r="N35">
        <v>0</v>
      </c>
      <c r="O35" t="str">
        <f t="shared" si="2"/>
        <v>Low</v>
      </c>
      <c r="P35" t="s">
        <v>21</v>
      </c>
      <c r="Q35">
        <v>6.9</v>
      </c>
      <c r="R35">
        <v>0.4</v>
      </c>
      <c r="S35">
        <v>3572</v>
      </c>
      <c r="T35">
        <v>545</v>
      </c>
      <c r="U35">
        <v>0.46</v>
      </c>
      <c r="V35">
        <v>0.13</v>
      </c>
      <c r="W35">
        <v>-0.87</v>
      </c>
      <c r="X35">
        <v>0.05</v>
      </c>
    </row>
    <row r="36" spans="1:24" x14ac:dyDescent="0.35">
      <c r="A36" t="s">
        <v>119</v>
      </c>
      <c r="B36" t="s">
        <v>111</v>
      </c>
      <c r="C36" t="s">
        <v>120</v>
      </c>
      <c r="D36" t="s">
        <v>15</v>
      </c>
      <c r="E36">
        <v>921</v>
      </c>
      <c r="F36" t="str">
        <f t="shared" si="0"/>
        <v>3</v>
      </c>
      <c r="G36">
        <v>3</v>
      </c>
      <c r="H36" t="s">
        <v>23</v>
      </c>
      <c r="I36" t="s">
        <v>121</v>
      </c>
      <c r="J36" t="str">
        <f t="shared" si="1"/>
        <v>Fine</v>
      </c>
      <c r="K36">
        <v>7.7</v>
      </c>
      <c r="L36" t="str">
        <f t="shared" si="4"/>
        <v>Alkaline</v>
      </c>
      <c r="M36">
        <v>8.09</v>
      </c>
      <c r="N36">
        <v>134</v>
      </c>
      <c r="O36" t="str">
        <f t="shared" si="2"/>
        <v>Medium</v>
      </c>
      <c r="P36" t="s">
        <v>21</v>
      </c>
      <c r="Q36">
        <v>11.3</v>
      </c>
      <c r="R36">
        <v>0.6</v>
      </c>
      <c r="S36">
        <v>3252</v>
      </c>
      <c r="T36">
        <v>752</v>
      </c>
      <c r="U36">
        <v>0.86</v>
      </c>
      <c r="V36">
        <v>0.27</v>
      </c>
      <c r="W36">
        <v>-1.1100000000000001</v>
      </c>
      <c r="X36">
        <v>0.08</v>
      </c>
    </row>
    <row r="37" spans="1:24" x14ac:dyDescent="0.35">
      <c r="A37" t="s">
        <v>119</v>
      </c>
      <c r="B37" t="s">
        <v>111</v>
      </c>
      <c r="C37" t="s">
        <v>120</v>
      </c>
      <c r="D37" t="s">
        <v>15</v>
      </c>
      <c r="E37">
        <v>921</v>
      </c>
      <c r="F37" t="str">
        <f t="shared" si="0"/>
        <v>3</v>
      </c>
      <c r="G37">
        <v>3</v>
      </c>
      <c r="H37" t="s">
        <v>23</v>
      </c>
      <c r="I37" t="s">
        <v>121</v>
      </c>
      <c r="J37" t="str">
        <f t="shared" si="1"/>
        <v>Fine</v>
      </c>
      <c r="K37">
        <v>7.7</v>
      </c>
      <c r="L37" t="str">
        <f t="shared" si="4"/>
        <v>Alkaline</v>
      </c>
      <c r="M37">
        <v>8.09</v>
      </c>
      <c r="N37">
        <v>224</v>
      </c>
      <c r="O37" t="str">
        <f t="shared" si="2"/>
        <v>High</v>
      </c>
      <c r="P37" t="s">
        <v>21</v>
      </c>
      <c r="Q37">
        <v>12.4</v>
      </c>
      <c r="R37">
        <v>0.7</v>
      </c>
      <c r="S37">
        <v>2856</v>
      </c>
      <c r="T37">
        <v>455</v>
      </c>
      <c r="U37">
        <v>1.46</v>
      </c>
      <c r="V37">
        <v>0.32</v>
      </c>
      <c r="W37">
        <v>-0.96</v>
      </c>
      <c r="X37">
        <v>0.08</v>
      </c>
    </row>
    <row r="38" spans="1:24" x14ac:dyDescent="0.35">
      <c r="A38" t="s">
        <v>119</v>
      </c>
      <c r="B38" t="s">
        <v>111</v>
      </c>
      <c r="C38" t="s">
        <v>120</v>
      </c>
      <c r="D38" t="s">
        <v>15</v>
      </c>
      <c r="E38">
        <v>921</v>
      </c>
      <c r="F38" t="str">
        <f t="shared" si="0"/>
        <v>3</v>
      </c>
      <c r="G38">
        <v>3</v>
      </c>
      <c r="H38" t="s">
        <v>23</v>
      </c>
      <c r="I38" t="s">
        <v>121</v>
      </c>
      <c r="J38" t="str">
        <f t="shared" si="1"/>
        <v>Fine</v>
      </c>
      <c r="K38">
        <v>7.7</v>
      </c>
      <c r="L38" t="str">
        <f t="shared" si="4"/>
        <v>Alkaline</v>
      </c>
      <c r="M38">
        <v>8.09</v>
      </c>
      <c r="N38">
        <v>0</v>
      </c>
      <c r="O38" t="str">
        <f t="shared" si="2"/>
        <v>Low</v>
      </c>
      <c r="P38" t="s">
        <v>24</v>
      </c>
      <c r="Q38">
        <v>4.2</v>
      </c>
      <c r="R38">
        <v>0.5</v>
      </c>
      <c r="S38">
        <v>3399</v>
      </c>
      <c r="T38">
        <v>321</v>
      </c>
      <c r="U38">
        <v>0.22</v>
      </c>
      <c r="V38">
        <v>0.08</v>
      </c>
      <c r="W38">
        <v>-0.64</v>
      </c>
      <c r="X38">
        <v>0.01</v>
      </c>
    </row>
    <row r="39" spans="1:24" x14ac:dyDescent="0.35">
      <c r="A39" t="s">
        <v>119</v>
      </c>
      <c r="B39" t="s">
        <v>111</v>
      </c>
      <c r="C39" t="s">
        <v>120</v>
      </c>
      <c r="D39" t="s">
        <v>15</v>
      </c>
      <c r="E39">
        <v>921</v>
      </c>
      <c r="F39" t="str">
        <f t="shared" si="0"/>
        <v>3</v>
      </c>
      <c r="G39">
        <v>3</v>
      </c>
      <c r="H39" t="s">
        <v>23</v>
      </c>
      <c r="I39" t="s">
        <v>121</v>
      </c>
      <c r="J39" t="str">
        <f t="shared" si="1"/>
        <v>Fine</v>
      </c>
      <c r="K39">
        <v>7.7</v>
      </c>
      <c r="L39" t="str">
        <f t="shared" si="4"/>
        <v>Alkaline</v>
      </c>
      <c r="M39">
        <v>8.09</v>
      </c>
      <c r="N39">
        <v>134</v>
      </c>
      <c r="O39" t="str">
        <f t="shared" si="2"/>
        <v>Medium</v>
      </c>
      <c r="P39" t="s">
        <v>24</v>
      </c>
      <c r="Q39">
        <v>9</v>
      </c>
      <c r="R39">
        <v>0.3</v>
      </c>
      <c r="S39">
        <v>3890</v>
      </c>
      <c r="T39">
        <v>568</v>
      </c>
      <c r="U39">
        <v>1.2</v>
      </c>
      <c r="V39">
        <v>0.63</v>
      </c>
      <c r="W39">
        <v>-0.95</v>
      </c>
      <c r="X39">
        <v>0.04</v>
      </c>
    </row>
    <row r="40" spans="1:24" x14ac:dyDescent="0.35">
      <c r="A40" t="s">
        <v>119</v>
      </c>
      <c r="B40" t="s">
        <v>111</v>
      </c>
      <c r="C40" t="s">
        <v>120</v>
      </c>
      <c r="D40" t="s">
        <v>15</v>
      </c>
      <c r="E40">
        <v>921</v>
      </c>
      <c r="F40" t="str">
        <f t="shared" si="0"/>
        <v>3</v>
      </c>
      <c r="G40">
        <v>3</v>
      </c>
      <c r="H40" t="s">
        <v>23</v>
      </c>
      <c r="I40" t="s">
        <v>121</v>
      </c>
      <c r="J40" t="str">
        <f t="shared" si="1"/>
        <v>Fine</v>
      </c>
      <c r="K40">
        <v>7.7</v>
      </c>
      <c r="L40" t="str">
        <f t="shared" si="4"/>
        <v>Alkaline</v>
      </c>
      <c r="M40">
        <v>8.09</v>
      </c>
      <c r="N40">
        <v>224</v>
      </c>
      <c r="O40" t="str">
        <f t="shared" si="2"/>
        <v>High</v>
      </c>
      <c r="P40" t="s">
        <v>24</v>
      </c>
      <c r="Q40">
        <v>11.3</v>
      </c>
      <c r="R40">
        <v>0.5</v>
      </c>
      <c r="S40">
        <v>3399</v>
      </c>
      <c r="T40">
        <v>719</v>
      </c>
      <c r="U40">
        <v>1.45</v>
      </c>
      <c r="V40">
        <v>0.73</v>
      </c>
      <c r="W40">
        <v>-0.94</v>
      </c>
      <c r="X40">
        <v>0.02</v>
      </c>
    </row>
    <row r="41" spans="1:24" x14ac:dyDescent="0.35">
      <c r="A41" t="s">
        <v>119</v>
      </c>
      <c r="B41" t="s">
        <v>111</v>
      </c>
      <c r="C41" t="s">
        <v>120</v>
      </c>
      <c r="D41" t="s">
        <v>15</v>
      </c>
      <c r="E41">
        <v>921</v>
      </c>
      <c r="F41" t="str">
        <f t="shared" si="0"/>
        <v>3</v>
      </c>
      <c r="G41">
        <v>3</v>
      </c>
      <c r="H41" t="s">
        <v>23</v>
      </c>
      <c r="I41" t="s">
        <v>121</v>
      </c>
      <c r="J41" t="str">
        <f t="shared" si="1"/>
        <v>Fine</v>
      </c>
      <c r="K41">
        <v>7.7</v>
      </c>
      <c r="L41" t="str">
        <f t="shared" si="4"/>
        <v>Alkaline</v>
      </c>
      <c r="M41">
        <v>8.09</v>
      </c>
      <c r="N41">
        <v>0</v>
      </c>
      <c r="O41" t="str">
        <f t="shared" si="2"/>
        <v>Low</v>
      </c>
      <c r="P41" t="s">
        <v>24</v>
      </c>
      <c r="Q41">
        <v>7.8</v>
      </c>
      <c r="R41">
        <v>0.6</v>
      </c>
      <c r="S41">
        <v>3770</v>
      </c>
      <c r="T41">
        <v>773</v>
      </c>
      <c r="U41">
        <v>0.84</v>
      </c>
      <c r="V41">
        <v>0.41099999999999998</v>
      </c>
      <c r="W41">
        <v>-1.06</v>
      </c>
      <c r="X41">
        <v>0.05</v>
      </c>
    </row>
    <row r="42" spans="1:24" x14ac:dyDescent="0.35">
      <c r="A42" t="s">
        <v>119</v>
      </c>
      <c r="B42" t="s">
        <v>111</v>
      </c>
      <c r="C42" t="s">
        <v>120</v>
      </c>
      <c r="D42" t="s">
        <v>15</v>
      </c>
      <c r="E42">
        <v>921</v>
      </c>
      <c r="F42" t="str">
        <f t="shared" si="0"/>
        <v>3</v>
      </c>
      <c r="G42">
        <v>3</v>
      </c>
      <c r="H42" t="s">
        <v>23</v>
      </c>
      <c r="I42" t="s">
        <v>121</v>
      </c>
      <c r="J42" t="str">
        <f t="shared" si="1"/>
        <v>Fine</v>
      </c>
      <c r="K42">
        <v>7.7</v>
      </c>
      <c r="L42" t="str">
        <f t="shared" si="4"/>
        <v>Alkaline</v>
      </c>
      <c r="M42">
        <v>8.09</v>
      </c>
      <c r="N42">
        <v>224</v>
      </c>
      <c r="O42" t="str">
        <f t="shared" si="2"/>
        <v>High</v>
      </c>
      <c r="P42" t="s">
        <v>24</v>
      </c>
      <c r="Q42">
        <v>12.6</v>
      </c>
      <c r="R42">
        <v>0.7</v>
      </c>
      <c r="S42">
        <v>3619</v>
      </c>
      <c r="T42">
        <v>750</v>
      </c>
      <c r="U42">
        <v>2.13</v>
      </c>
      <c r="V42">
        <v>0.64</v>
      </c>
      <c r="W42">
        <v>-1.2</v>
      </c>
      <c r="X42">
        <v>0.08</v>
      </c>
    </row>
    <row r="43" spans="1:24" x14ac:dyDescent="0.35">
      <c r="A43" t="s">
        <v>123</v>
      </c>
      <c r="B43" t="s">
        <v>111</v>
      </c>
      <c r="C43" t="s">
        <v>124</v>
      </c>
      <c r="D43" t="s">
        <v>10</v>
      </c>
      <c r="E43">
        <v>90</v>
      </c>
      <c r="F43" t="str">
        <f t="shared" si="0"/>
        <v>1</v>
      </c>
      <c r="G43">
        <v>4</v>
      </c>
      <c r="H43" t="s">
        <v>23</v>
      </c>
      <c r="I43" t="s">
        <v>11</v>
      </c>
      <c r="K43" t="s">
        <v>11</v>
      </c>
      <c r="M43" t="s">
        <v>11</v>
      </c>
      <c r="N43">
        <v>118</v>
      </c>
      <c r="O43" t="str">
        <f t="shared" si="2"/>
        <v>Medium</v>
      </c>
      <c r="P43" t="s">
        <v>21</v>
      </c>
      <c r="Q43">
        <v>8.3000000000000007</v>
      </c>
      <c r="R43">
        <v>2.4</v>
      </c>
      <c r="S43" t="s">
        <v>11</v>
      </c>
      <c r="T43" t="s">
        <v>11</v>
      </c>
      <c r="U43" t="s">
        <v>11</v>
      </c>
      <c r="V43" t="s">
        <v>11</v>
      </c>
      <c r="W43">
        <v>27.8</v>
      </c>
      <c r="X43">
        <v>2</v>
      </c>
    </row>
    <row r="44" spans="1:24" x14ac:dyDescent="0.35">
      <c r="A44" t="s">
        <v>123</v>
      </c>
      <c r="B44" t="s">
        <v>111</v>
      </c>
      <c r="C44" t="s">
        <v>124</v>
      </c>
      <c r="D44" t="s">
        <v>10</v>
      </c>
      <c r="E44">
        <v>90</v>
      </c>
      <c r="F44" t="str">
        <f t="shared" si="0"/>
        <v>1</v>
      </c>
      <c r="G44">
        <v>4</v>
      </c>
      <c r="H44" t="s">
        <v>23</v>
      </c>
      <c r="I44" t="s">
        <v>11</v>
      </c>
      <c r="K44" t="s">
        <v>11</v>
      </c>
      <c r="M44" t="s">
        <v>11</v>
      </c>
      <c r="N44">
        <v>118</v>
      </c>
      <c r="O44" t="str">
        <f t="shared" si="2"/>
        <v>Medium</v>
      </c>
      <c r="P44" t="s">
        <v>24</v>
      </c>
      <c r="Q44">
        <v>8.5</v>
      </c>
      <c r="R44">
        <v>1.1000000000000001</v>
      </c>
      <c r="S44" t="s">
        <v>11</v>
      </c>
      <c r="T44" t="s">
        <v>11</v>
      </c>
      <c r="U44" t="s">
        <v>11</v>
      </c>
      <c r="V44" t="s">
        <v>11</v>
      </c>
      <c r="W44">
        <v>40.6</v>
      </c>
      <c r="X44">
        <v>3.2</v>
      </c>
    </row>
    <row r="45" spans="1:24" x14ac:dyDescent="0.35">
      <c r="A45" t="s">
        <v>125</v>
      </c>
      <c r="B45" t="s">
        <v>111</v>
      </c>
      <c r="C45" t="s">
        <v>116</v>
      </c>
      <c r="D45" t="s">
        <v>15</v>
      </c>
      <c r="E45">
        <v>1825</v>
      </c>
      <c r="F45" t="str">
        <f t="shared" si="0"/>
        <v>5</v>
      </c>
      <c r="G45">
        <v>4</v>
      </c>
      <c r="H45" t="s">
        <v>25</v>
      </c>
      <c r="I45" t="s">
        <v>28</v>
      </c>
      <c r="J45" t="str">
        <f t="shared" si="1"/>
        <v>Medium</v>
      </c>
      <c r="K45">
        <v>4.9000000000000004</v>
      </c>
      <c r="L45" t="str">
        <f t="shared" ref="L45:L64" si="5">IF(K45&lt;6.6, "Acidic", IF(K45&lt;7.4, "Neutral", IF(K45&gt;7.3, "Alkaline")))</f>
        <v>Acidic</v>
      </c>
      <c r="M45">
        <v>12.2</v>
      </c>
      <c r="N45">
        <v>190</v>
      </c>
      <c r="O45" t="str">
        <f t="shared" si="2"/>
        <v>Medium</v>
      </c>
      <c r="P45" t="s">
        <v>21</v>
      </c>
      <c r="Q45">
        <v>10</v>
      </c>
      <c r="R45">
        <f>Q45*0.05</f>
        <v>0.5</v>
      </c>
      <c r="S45" t="s">
        <v>11</v>
      </c>
      <c r="T45" t="s">
        <v>11</v>
      </c>
      <c r="U45" t="s">
        <v>11</v>
      </c>
      <c r="V45" t="s">
        <v>11</v>
      </c>
      <c r="W45" t="s">
        <v>11</v>
      </c>
      <c r="X45" t="s">
        <v>11</v>
      </c>
    </row>
    <row r="46" spans="1:24" x14ac:dyDescent="0.35">
      <c r="A46" t="s">
        <v>125</v>
      </c>
      <c r="B46" t="s">
        <v>111</v>
      </c>
      <c r="C46" t="s">
        <v>116</v>
      </c>
      <c r="D46" t="s">
        <v>15</v>
      </c>
      <c r="E46">
        <v>1825</v>
      </c>
      <c r="F46" t="str">
        <f t="shared" si="0"/>
        <v>5</v>
      </c>
      <c r="G46">
        <v>4</v>
      </c>
      <c r="H46" t="s">
        <v>25</v>
      </c>
      <c r="I46" t="s">
        <v>28</v>
      </c>
      <c r="J46" t="str">
        <f t="shared" si="1"/>
        <v>Medium</v>
      </c>
      <c r="K46">
        <v>4.9000000000000004</v>
      </c>
      <c r="L46" t="str">
        <f t="shared" si="5"/>
        <v>Acidic</v>
      </c>
      <c r="M46">
        <v>12.2</v>
      </c>
      <c r="N46">
        <v>190</v>
      </c>
      <c r="O46" t="str">
        <f t="shared" si="2"/>
        <v>Medium</v>
      </c>
      <c r="P46" t="s">
        <v>24</v>
      </c>
      <c r="Q46">
        <v>8.8000000000000007</v>
      </c>
      <c r="R46">
        <f>Q46*0.05</f>
        <v>0.44000000000000006</v>
      </c>
      <c r="S46" t="s">
        <v>11</v>
      </c>
      <c r="T46" t="s">
        <v>11</v>
      </c>
      <c r="U46" t="s">
        <v>11</v>
      </c>
      <c r="V46" t="s">
        <v>11</v>
      </c>
      <c r="W46" t="s">
        <v>11</v>
      </c>
      <c r="X46" t="s">
        <v>11</v>
      </c>
    </row>
    <row r="47" spans="1:24" x14ac:dyDescent="0.35">
      <c r="A47" t="s">
        <v>125</v>
      </c>
      <c r="B47" t="s">
        <v>111</v>
      </c>
      <c r="C47" t="s">
        <v>116</v>
      </c>
      <c r="D47" t="s">
        <v>15</v>
      </c>
      <c r="E47">
        <v>1825</v>
      </c>
      <c r="F47" t="str">
        <f t="shared" si="0"/>
        <v>5</v>
      </c>
      <c r="G47">
        <v>4</v>
      </c>
      <c r="H47" t="s">
        <v>25</v>
      </c>
      <c r="I47" t="s">
        <v>28</v>
      </c>
      <c r="J47" t="str">
        <f t="shared" si="1"/>
        <v>Medium</v>
      </c>
      <c r="K47">
        <v>4.9000000000000004</v>
      </c>
      <c r="L47" t="str">
        <f t="shared" si="5"/>
        <v>Acidic</v>
      </c>
      <c r="M47">
        <v>12.2</v>
      </c>
      <c r="N47">
        <v>190</v>
      </c>
      <c r="O47" t="str">
        <f t="shared" si="2"/>
        <v>Medium</v>
      </c>
      <c r="P47" t="s">
        <v>21</v>
      </c>
      <c r="Q47">
        <v>13.8</v>
      </c>
      <c r="R47">
        <f t="shared" ref="R47:R54" si="6">Q47*0.05</f>
        <v>0.69000000000000006</v>
      </c>
      <c r="S47">
        <v>981.9</v>
      </c>
      <c r="T47">
        <v>0.69000000000000006</v>
      </c>
      <c r="U47">
        <v>1.75</v>
      </c>
      <c r="V47">
        <f t="shared" ref="V47:V54" si="7">U47*0.05</f>
        <v>8.7500000000000008E-2</v>
      </c>
      <c r="W47">
        <v>1.33</v>
      </c>
      <c r="X47">
        <v>8.7500000000000008E-2</v>
      </c>
    </row>
    <row r="48" spans="1:24" x14ac:dyDescent="0.35">
      <c r="A48" t="s">
        <v>125</v>
      </c>
      <c r="B48" t="s">
        <v>111</v>
      </c>
      <c r="C48" t="s">
        <v>116</v>
      </c>
      <c r="D48" t="s">
        <v>15</v>
      </c>
      <c r="E48">
        <v>1825</v>
      </c>
      <c r="F48" t="str">
        <f t="shared" si="0"/>
        <v>5</v>
      </c>
      <c r="G48">
        <v>4</v>
      </c>
      <c r="H48" t="s">
        <v>25</v>
      </c>
      <c r="I48" t="s">
        <v>28</v>
      </c>
      <c r="J48" t="str">
        <f t="shared" si="1"/>
        <v>Medium</v>
      </c>
      <c r="K48">
        <v>4.9000000000000004</v>
      </c>
      <c r="L48" t="str">
        <f t="shared" si="5"/>
        <v>Acidic</v>
      </c>
      <c r="M48">
        <v>12.2</v>
      </c>
      <c r="N48">
        <v>190</v>
      </c>
      <c r="O48" t="str">
        <f t="shared" si="2"/>
        <v>Medium</v>
      </c>
      <c r="P48" t="s">
        <v>24</v>
      </c>
      <c r="Q48">
        <v>14.2</v>
      </c>
      <c r="R48">
        <f t="shared" si="6"/>
        <v>0.71</v>
      </c>
      <c r="S48">
        <v>1370.8</v>
      </c>
      <c r="T48">
        <v>0.71</v>
      </c>
      <c r="U48">
        <v>1.61</v>
      </c>
      <c r="V48">
        <f t="shared" si="7"/>
        <v>8.0500000000000016E-2</v>
      </c>
      <c r="W48">
        <v>2.02</v>
      </c>
      <c r="X48">
        <v>8.0500000000000016E-2</v>
      </c>
    </row>
    <row r="49" spans="1:24" x14ac:dyDescent="0.35">
      <c r="A49" t="s">
        <v>125</v>
      </c>
      <c r="B49" t="s">
        <v>111</v>
      </c>
      <c r="C49" t="s">
        <v>116</v>
      </c>
      <c r="D49" t="s">
        <v>15</v>
      </c>
      <c r="E49">
        <v>1825</v>
      </c>
      <c r="F49" t="str">
        <f t="shared" si="0"/>
        <v>5</v>
      </c>
      <c r="G49">
        <v>4</v>
      </c>
      <c r="H49" t="s">
        <v>25</v>
      </c>
      <c r="I49" t="s">
        <v>28</v>
      </c>
      <c r="J49" t="str">
        <f t="shared" si="1"/>
        <v>Medium</v>
      </c>
      <c r="K49">
        <v>4.9000000000000004</v>
      </c>
      <c r="L49" t="str">
        <f t="shared" si="5"/>
        <v>Acidic</v>
      </c>
      <c r="M49">
        <v>12.2</v>
      </c>
      <c r="N49">
        <v>190</v>
      </c>
      <c r="O49" t="str">
        <f t="shared" si="2"/>
        <v>Medium</v>
      </c>
      <c r="P49" t="s">
        <v>21</v>
      </c>
      <c r="Q49">
        <v>9.1999999999999993</v>
      </c>
      <c r="R49">
        <f t="shared" si="6"/>
        <v>0.45999999999999996</v>
      </c>
      <c r="S49">
        <v>124.5</v>
      </c>
      <c r="T49">
        <v>0.45999999999999996</v>
      </c>
      <c r="U49">
        <v>1.58</v>
      </c>
      <c r="V49">
        <f t="shared" si="7"/>
        <v>7.9000000000000015E-2</v>
      </c>
      <c r="W49">
        <v>0.45</v>
      </c>
      <c r="X49">
        <v>7.9000000000000015E-2</v>
      </c>
    </row>
    <row r="50" spans="1:24" x14ac:dyDescent="0.35">
      <c r="A50" t="s">
        <v>125</v>
      </c>
      <c r="B50" t="s">
        <v>111</v>
      </c>
      <c r="C50" t="s">
        <v>116</v>
      </c>
      <c r="D50" t="s">
        <v>15</v>
      </c>
      <c r="E50">
        <v>1825</v>
      </c>
      <c r="F50" t="str">
        <f t="shared" si="0"/>
        <v>5</v>
      </c>
      <c r="G50">
        <v>4</v>
      </c>
      <c r="H50" t="s">
        <v>25</v>
      </c>
      <c r="I50" t="s">
        <v>28</v>
      </c>
      <c r="J50" t="str">
        <f t="shared" si="1"/>
        <v>Medium</v>
      </c>
      <c r="K50">
        <v>4.9000000000000004</v>
      </c>
      <c r="L50" t="str">
        <f t="shared" si="5"/>
        <v>Acidic</v>
      </c>
      <c r="M50">
        <v>12.2</v>
      </c>
      <c r="N50">
        <v>190</v>
      </c>
      <c r="O50" t="str">
        <f t="shared" si="2"/>
        <v>Medium</v>
      </c>
      <c r="P50" t="s">
        <v>24</v>
      </c>
      <c r="Q50">
        <v>8.25</v>
      </c>
      <c r="R50">
        <f t="shared" si="6"/>
        <v>0.41250000000000003</v>
      </c>
      <c r="S50">
        <v>129.69999999999999</v>
      </c>
      <c r="T50">
        <v>0.41250000000000003</v>
      </c>
      <c r="U50">
        <v>1.62</v>
      </c>
      <c r="V50">
        <f t="shared" si="7"/>
        <v>8.1000000000000016E-2</v>
      </c>
      <c r="W50">
        <v>0.49</v>
      </c>
      <c r="X50">
        <v>8.1000000000000016E-2</v>
      </c>
    </row>
    <row r="51" spans="1:24" x14ac:dyDescent="0.35">
      <c r="A51" t="s">
        <v>125</v>
      </c>
      <c r="B51" t="s">
        <v>111</v>
      </c>
      <c r="C51" t="s">
        <v>116</v>
      </c>
      <c r="D51" t="s">
        <v>15</v>
      </c>
      <c r="E51">
        <v>1825</v>
      </c>
      <c r="F51" t="str">
        <f t="shared" si="0"/>
        <v>5</v>
      </c>
      <c r="G51">
        <v>4</v>
      </c>
      <c r="H51" t="s">
        <v>25</v>
      </c>
      <c r="I51" t="s">
        <v>28</v>
      </c>
      <c r="J51" t="str">
        <f t="shared" si="1"/>
        <v>Medium</v>
      </c>
      <c r="K51">
        <v>4.9000000000000004</v>
      </c>
      <c r="L51" t="str">
        <f t="shared" si="5"/>
        <v>Acidic</v>
      </c>
      <c r="M51">
        <v>12.2</v>
      </c>
      <c r="N51">
        <v>190</v>
      </c>
      <c r="O51" t="str">
        <f t="shared" si="2"/>
        <v>Medium</v>
      </c>
      <c r="P51" t="s">
        <v>21</v>
      </c>
      <c r="Q51">
        <v>3.8</v>
      </c>
      <c r="R51">
        <f t="shared" si="6"/>
        <v>0.19</v>
      </c>
      <c r="S51">
        <v>466.1</v>
      </c>
      <c r="T51">
        <v>0.19</v>
      </c>
      <c r="U51">
        <v>0.34</v>
      </c>
      <c r="V51">
        <f t="shared" si="7"/>
        <v>1.7000000000000001E-2</v>
      </c>
      <c r="W51">
        <v>2.4500000000000002</v>
      </c>
      <c r="X51">
        <v>1.7000000000000001E-2</v>
      </c>
    </row>
    <row r="52" spans="1:24" x14ac:dyDescent="0.35">
      <c r="A52" t="s">
        <v>125</v>
      </c>
      <c r="B52" t="s">
        <v>111</v>
      </c>
      <c r="C52" t="s">
        <v>116</v>
      </c>
      <c r="D52" t="s">
        <v>15</v>
      </c>
      <c r="E52">
        <v>1825</v>
      </c>
      <c r="F52" t="str">
        <f t="shared" si="0"/>
        <v>5</v>
      </c>
      <c r="G52">
        <v>4</v>
      </c>
      <c r="H52" t="s">
        <v>25</v>
      </c>
      <c r="I52" t="s">
        <v>28</v>
      </c>
      <c r="J52" t="str">
        <f t="shared" si="1"/>
        <v>Medium</v>
      </c>
      <c r="K52">
        <v>4.9000000000000004</v>
      </c>
      <c r="L52" t="str">
        <f t="shared" si="5"/>
        <v>Acidic</v>
      </c>
      <c r="M52">
        <v>12.2</v>
      </c>
      <c r="N52">
        <v>190</v>
      </c>
      <c r="O52" t="str">
        <f t="shared" si="2"/>
        <v>Medium</v>
      </c>
      <c r="P52" t="s">
        <v>24</v>
      </c>
      <c r="Q52">
        <v>3.6</v>
      </c>
      <c r="R52">
        <f t="shared" si="6"/>
        <v>0.18000000000000002</v>
      </c>
      <c r="S52">
        <v>305.60000000000002</v>
      </c>
      <c r="T52">
        <v>0.18000000000000002</v>
      </c>
      <c r="U52">
        <v>0.37</v>
      </c>
      <c r="V52">
        <f t="shared" si="7"/>
        <v>1.8499999999999999E-2</v>
      </c>
      <c r="W52">
        <v>2.12</v>
      </c>
      <c r="X52">
        <v>1.8499999999999999E-2</v>
      </c>
    </row>
    <row r="53" spans="1:24" x14ac:dyDescent="0.35">
      <c r="A53" t="s">
        <v>125</v>
      </c>
      <c r="B53" t="s">
        <v>111</v>
      </c>
      <c r="C53" t="s">
        <v>116</v>
      </c>
      <c r="D53" t="s">
        <v>15</v>
      </c>
      <c r="E53">
        <v>1825</v>
      </c>
      <c r="F53" t="str">
        <f t="shared" si="0"/>
        <v>5</v>
      </c>
      <c r="G53">
        <v>4</v>
      </c>
      <c r="H53" t="s">
        <v>25</v>
      </c>
      <c r="I53" t="s">
        <v>28</v>
      </c>
      <c r="J53" t="str">
        <f t="shared" si="1"/>
        <v>Medium</v>
      </c>
      <c r="K53">
        <v>4.9000000000000004</v>
      </c>
      <c r="L53" t="str">
        <f t="shared" si="5"/>
        <v>Acidic</v>
      </c>
      <c r="M53">
        <v>12.2</v>
      </c>
      <c r="N53">
        <v>190</v>
      </c>
      <c r="O53" t="str">
        <f t="shared" si="2"/>
        <v>Medium</v>
      </c>
      <c r="P53" t="s">
        <v>21</v>
      </c>
      <c r="Q53">
        <v>10.8</v>
      </c>
      <c r="R53">
        <f t="shared" si="6"/>
        <v>0.54</v>
      </c>
      <c r="S53">
        <v>152.80000000000001</v>
      </c>
      <c r="T53">
        <v>0.54</v>
      </c>
      <c r="U53">
        <v>0.33</v>
      </c>
      <c r="V53">
        <f t="shared" si="7"/>
        <v>1.6500000000000001E-2</v>
      </c>
      <c r="W53">
        <v>1.59</v>
      </c>
      <c r="X53">
        <v>1.6500000000000001E-2</v>
      </c>
    </row>
    <row r="54" spans="1:24" x14ac:dyDescent="0.35">
      <c r="A54" t="s">
        <v>125</v>
      </c>
      <c r="B54" t="s">
        <v>111</v>
      </c>
      <c r="C54" t="s">
        <v>116</v>
      </c>
      <c r="D54" t="s">
        <v>15</v>
      </c>
      <c r="E54">
        <v>1825</v>
      </c>
      <c r="F54" t="str">
        <f t="shared" si="0"/>
        <v>5</v>
      </c>
      <c r="G54">
        <v>4</v>
      </c>
      <c r="H54" t="s">
        <v>25</v>
      </c>
      <c r="I54" t="s">
        <v>28</v>
      </c>
      <c r="J54" t="str">
        <f t="shared" si="1"/>
        <v>Medium</v>
      </c>
      <c r="K54">
        <v>4.9000000000000004</v>
      </c>
      <c r="L54" t="str">
        <f t="shared" si="5"/>
        <v>Acidic</v>
      </c>
      <c r="M54">
        <v>12.2</v>
      </c>
      <c r="N54">
        <v>190</v>
      </c>
      <c r="O54" t="str">
        <f t="shared" si="2"/>
        <v>Medium</v>
      </c>
      <c r="P54" t="s">
        <v>24</v>
      </c>
      <c r="Q54">
        <v>9.6999999999999993</v>
      </c>
      <c r="R54">
        <f t="shared" si="6"/>
        <v>0.48499999999999999</v>
      </c>
      <c r="S54">
        <v>188.8</v>
      </c>
      <c r="T54">
        <v>0.48499999999999999</v>
      </c>
      <c r="U54">
        <v>0.23</v>
      </c>
      <c r="V54">
        <f t="shared" si="7"/>
        <v>1.1500000000000002E-2</v>
      </c>
      <c r="W54">
        <v>2.23</v>
      </c>
      <c r="X54">
        <v>1.1500000000000002E-2</v>
      </c>
    </row>
    <row r="55" spans="1:24" x14ac:dyDescent="0.35">
      <c r="A55" t="s">
        <v>126</v>
      </c>
      <c r="B55" t="s">
        <v>111</v>
      </c>
      <c r="C55" t="s">
        <v>127</v>
      </c>
      <c r="D55" t="s">
        <v>17</v>
      </c>
      <c r="E55">
        <v>180</v>
      </c>
      <c r="F55" t="str">
        <f t="shared" si="0"/>
        <v>1</v>
      </c>
      <c r="G55">
        <v>3</v>
      </c>
      <c r="H55" t="s">
        <v>25</v>
      </c>
      <c r="I55" t="s">
        <v>59</v>
      </c>
      <c r="J55" t="str">
        <f t="shared" si="1"/>
        <v>Medium</v>
      </c>
      <c r="K55">
        <v>5.2</v>
      </c>
      <c r="L55" t="str">
        <f t="shared" si="5"/>
        <v>Acidic</v>
      </c>
      <c r="M55">
        <v>13.6</v>
      </c>
      <c r="N55">
        <v>115</v>
      </c>
      <c r="O55" t="str">
        <f t="shared" si="2"/>
        <v>Medium</v>
      </c>
      <c r="P55" t="s">
        <v>21</v>
      </c>
      <c r="Q55" t="s">
        <v>11</v>
      </c>
      <c r="R55" t="s">
        <v>11</v>
      </c>
      <c r="S55" t="s">
        <v>11</v>
      </c>
      <c r="T55" t="s">
        <v>11</v>
      </c>
      <c r="U55">
        <v>2.1</v>
      </c>
      <c r="V55">
        <v>2</v>
      </c>
      <c r="W55" t="s">
        <v>11</v>
      </c>
      <c r="X55" t="s">
        <v>11</v>
      </c>
    </row>
    <row r="56" spans="1:24" x14ac:dyDescent="0.35">
      <c r="A56" t="s">
        <v>126</v>
      </c>
      <c r="B56" t="s">
        <v>111</v>
      </c>
      <c r="C56" t="s">
        <v>127</v>
      </c>
      <c r="D56" t="s">
        <v>17</v>
      </c>
      <c r="E56">
        <v>180</v>
      </c>
      <c r="F56" t="str">
        <f t="shared" si="0"/>
        <v>1</v>
      </c>
      <c r="G56">
        <v>3</v>
      </c>
      <c r="H56" t="s">
        <v>25</v>
      </c>
      <c r="I56" t="s">
        <v>59</v>
      </c>
      <c r="J56" t="str">
        <f t="shared" si="1"/>
        <v>Medium</v>
      </c>
      <c r="K56">
        <v>5.2</v>
      </c>
      <c r="L56" t="str">
        <f t="shared" si="5"/>
        <v>Acidic</v>
      </c>
      <c r="M56">
        <v>13.6</v>
      </c>
      <c r="N56">
        <v>115</v>
      </c>
      <c r="O56" t="str">
        <f t="shared" si="2"/>
        <v>Medium</v>
      </c>
      <c r="P56" t="s">
        <v>24</v>
      </c>
      <c r="Q56" t="s">
        <v>11</v>
      </c>
      <c r="R56" t="s">
        <v>11</v>
      </c>
      <c r="S56" t="s">
        <v>11</v>
      </c>
      <c r="T56" t="s">
        <v>11</v>
      </c>
      <c r="U56">
        <v>2.4</v>
      </c>
      <c r="V56">
        <v>0.7</v>
      </c>
      <c r="W56" t="s">
        <v>11</v>
      </c>
      <c r="X56" t="s">
        <v>11</v>
      </c>
    </row>
    <row r="57" spans="1:24" x14ac:dyDescent="0.35">
      <c r="A57" t="s">
        <v>128</v>
      </c>
      <c r="B57" t="s">
        <v>111</v>
      </c>
      <c r="C57" t="s">
        <v>129</v>
      </c>
      <c r="D57" t="s">
        <v>130</v>
      </c>
      <c r="E57">
        <v>1085</v>
      </c>
      <c r="F57" t="str">
        <f t="shared" si="0"/>
        <v>3</v>
      </c>
      <c r="G57">
        <v>3</v>
      </c>
      <c r="H57" t="s">
        <v>23</v>
      </c>
      <c r="I57" t="s">
        <v>12</v>
      </c>
      <c r="J57" t="str">
        <f t="shared" si="1"/>
        <v>Coarse</v>
      </c>
      <c r="K57">
        <v>6.2</v>
      </c>
      <c r="L57" t="str">
        <f t="shared" si="5"/>
        <v>Acidic</v>
      </c>
      <c r="M57">
        <v>22.8</v>
      </c>
      <c r="N57">
        <v>134</v>
      </c>
      <c r="O57" t="str">
        <f t="shared" si="2"/>
        <v>Medium</v>
      </c>
      <c r="P57" t="s">
        <v>21</v>
      </c>
      <c r="Q57">
        <v>39.799999999999997</v>
      </c>
      <c r="R57">
        <v>2.94</v>
      </c>
      <c r="S57" t="s">
        <v>11</v>
      </c>
      <c r="T57" t="s">
        <v>11</v>
      </c>
      <c r="U57">
        <v>3.83</v>
      </c>
      <c r="V57">
        <v>0.47</v>
      </c>
      <c r="W57" t="s">
        <v>11</v>
      </c>
      <c r="X57" t="s">
        <v>11</v>
      </c>
    </row>
    <row r="58" spans="1:24" x14ac:dyDescent="0.35">
      <c r="A58" t="s">
        <v>128</v>
      </c>
      <c r="B58" t="s">
        <v>111</v>
      </c>
      <c r="C58" t="s">
        <v>129</v>
      </c>
      <c r="D58" t="s">
        <v>130</v>
      </c>
      <c r="E58">
        <v>1085</v>
      </c>
      <c r="F58" t="str">
        <f t="shared" si="0"/>
        <v>3</v>
      </c>
      <c r="G58">
        <v>3</v>
      </c>
      <c r="H58" t="s">
        <v>23</v>
      </c>
      <c r="I58" t="s">
        <v>12</v>
      </c>
      <c r="J58" t="str">
        <f t="shared" si="1"/>
        <v>Coarse</v>
      </c>
      <c r="K58">
        <v>6.2</v>
      </c>
      <c r="L58" t="str">
        <f t="shared" si="5"/>
        <v>Acidic</v>
      </c>
      <c r="M58">
        <v>22.8</v>
      </c>
      <c r="N58">
        <v>134</v>
      </c>
      <c r="O58" t="str">
        <f t="shared" si="2"/>
        <v>Medium</v>
      </c>
      <c r="P58" t="s">
        <v>24</v>
      </c>
      <c r="Q58">
        <v>31.7</v>
      </c>
      <c r="R58">
        <v>2.12</v>
      </c>
      <c r="S58" t="s">
        <v>11</v>
      </c>
      <c r="T58" t="s">
        <v>11</v>
      </c>
      <c r="U58">
        <v>2.63</v>
      </c>
      <c r="V58">
        <v>0.33</v>
      </c>
      <c r="W58" t="s">
        <v>11</v>
      </c>
      <c r="X58" t="s">
        <v>11</v>
      </c>
    </row>
    <row r="59" spans="1:24" x14ac:dyDescent="0.35">
      <c r="A59" t="s">
        <v>128</v>
      </c>
      <c r="B59" t="s">
        <v>111</v>
      </c>
      <c r="C59" t="s">
        <v>129</v>
      </c>
      <c r="D59" t="s">
        <v>130</v>
      </c>
      <c r="E59">
        <v>1085</v>
      </c>
      <c r="F59" t="str">
        <f t="shared" si="0"/>
        <v>3</v>
      </c>
      <c r="G59">
        <v>3</v>
      </c>
      <c r="H59" t="s">
        <v>23</v>
      </c>
      <c r="I59" t="s">
        <v>12</v>
      </c>
      <c r="J59" t="str">
        <f t="shared" si="1"/>
        <v>Coarse</v>
      </c>
      <c r="K59">
        <v>6.2</v>
      </c>
      <c r="L59" t="str">
        <f t="shared" si="5"/>
        <v>Acidic</v>
      </c>
      <c r="M59">
        <v>22.8</v>
      </c>
      <c r="N59">
        <v>134</v>
      </c>
      <c r="O59" t="str">
        <f t="shared" si="2"/>
        <v>Medium</v>
      </c>
      <c r="P59" t="s">
        <v>21</v>
      </c>
      <c r="Q59">
        <v>10</v>
      </c>
      <c r="R59">
        <v>0.55000000000000004</v>
      </c>
      <c r="S59" t="s">
        <v>11</v>
      </c>
      <c r="T59" t="s">
        <v>11</v>
      </c>
      <c r="U59">
        <v>4.3</v>
      </c>
      <c r="V59">
        <v>0.53</v>
      </c>
      <c r="W59" t="s">
        <v>11</v>
      </c>
      <c r="X59" t="s">
        <v>11</v>
      </c>
    </row>
    <row r="60" spans="1:24" x14ac:dyDescent="0.35">
      <c r="A60" t="s">
        <v>128</v>
      </c>
      <c r="B60" t="s">
        <v>111</v>
      </c>
      <c r="C60" t="s">
        <v>129</v>
      </c>
      <c r="D60" t="s">
        <v>130</v>
      </c>
      <c r="E60">
        <v>1085</v>
      </c>
      <c r="F60" t="str">
        <f t="shared" si="0"/>
        <v>3</v>
      </c>
      <c r="G60">
        <v>3</v>
      </c>
      <c r="H60" t="s">
        <v>23</v>
      </c>
      <c r="I60" t="s">
        <v>12</v>
      </c>
      <c r="J60" t="str">
        <f t="shared" si="1"/>
        <v>Coarse</v>
      </c>
      <c r="K60">
        <v>6.2</v>
      </c>
      <c r="L60" t="str">
        <f t="shared" si="5"/>
        <v>Acidic</v>
      </c>
      <c r="M60">
        <v>22.8</v>
      </c>
      <c r="N60">
        <v>134</v>
      </c>
      <c r="O60" t="str">
        <f t="shared" si="2"/>
        <v>Medium</v>
      </c>
      <c r="P60" t="s">
        <v>24</v>
      </c>
      <c r="Q60">
        <v>10.6</v>
      </c>
      <c r="R60">
        <v>0.7</v>
      </c>
      <c r="S60" t="s">
        <v>11</v>
      </c>
      <c r="T60" t="s">
        <v>11</v>
      </c>
      <c r="U60">
        <v>2.96</v>
      </c>
      <c r="V60">
        <v>0.34</v>
      </c>
      <c r="W60" t="s">
        <v>11</v>
      </c>
      <c r="X60" t="s">
        <v>11</v>
      </c>
    </row>
    <row r="61" spans="1:24" x14ac:dyDescent="0.35">
      <c r="A61" t="s">
        <v>128</v>
      </c>
      <c r="B61" t="s">
        <v>111</v>
      </c>
      <c r="C61" t="s">
        <v>129</v>
      </c>
      <c r="D61" t="s">
        <v>130</v>
      </c>
      <c r="E61">
        <v>1085</v>
      </c>
      <c r="F61" t="str">
        <f t="shared" si="0"/>
        <v>3</v>
      </c>
      <c r="G61">
        <v>3</v>
      </c>
      <c r="H61" t="s">
        <v>23</v>
      </c>
      <c r="I61" t="s">
        <v>12</v>
      </c>
      <c r="J61" t="str">
        <f t="shared" si="1"/>
        <v>Coarse</v>
      </c>
      <c r="K61">
        <v>6.2</v>
      </c>
      <c r="L61" t="str">
        <f t="shared" si="5"/>
        <v>Acidic</v>
      </c>
      <c r="M61">
        <v>22.8</v>
      </c>
      <c r="N61">
        <v>134</v>
      </c>
      <c r="O61" t="str">
        <f t="shared" si="2"/>
        <v>Medium</v>
      </c>
      <c r="P61" t="s">
        <v>21</v>
      </c>
      <c r="Q61">
        <v>29.4</v>
      </c>
      <c r="R61">
        <v>0.97</v>
      </c>
      <c r="S61" t="s">
        <v>11</v>
      </c>
      <c r="T61" t="s">
        <v>11</v>
      </c>
      <c r="U61">
        <v>1.08</v>
      </c>
      <c r="V61">
        <v>0.16</v>
      </c>
      <c r="W61" t="s">
        <v>11</v>
      </c>
      <c r="X61" t="s">
        <v>11</v>
      </c>
    </row>
    <row r="62" spans="1:24" x14ac:dyDescent="0.35">
      <c r="A62" t="s">
        <v>128</v>
      </c>
      <c r="B62" t="s">
        <v>111</v>
      </c>
      <c r="C62" t="s">
        <v>129</v>
      </c>
      <c r="D62" t="s">
        <v>130</v>
      </c>
      <c r="E62">
        <v>1085</v>
      </c>
      <c r="F62" t="str">
        <f t="shared" si="0"/>
        <v>3</v>
      </c>
      <c r="G62">
        <v>3</v>
      </c>
      <c r="H62" t="s">
        <v>23</v>
      </c>
      <c r="I62" t="s">
        <v>12</v>
      </c>
      <c r="J62" t="str">
        <f t="shared" si="1"/>
        <v>Coarse</v>
      </c>
      <c r="K62">
        <v>6.2</v>
      </c>
      <c r="L62" t="str">
        <f t="shared" si="5"/>
        <v>Acidic</v>
      </c>
      <c r="M62">
        <v>22.8</v>
      </c>
      <c r="N62">
        <v>134</v>
      </c>
      <c r="O62" t="str">
        <f t="shared" si="2"/>
        <v>Medium</v>
      </c>
      <c r="P62" t="s">
        <v>24</v>
      </c>
      <c r="Q62">
        <v>27.3</v>
      </c>
      <c r="R62">
        <v>0.88</v>
      </c>
      <c r="S62" t="s">
        <v>11</v>
      </c>
      <c r="T62" t="s">
        <v>11</v>
      </c>
      <c r="U62">
        <v>0.82</v>
      </c>
      <c r="V62">
        <v>0.11</v>
      </c>
      <c r="W62" t="s">
        <v>11</v>
      </c>
      <c r="X62" t="s">
        <v>11</v>
      </c>
    </row>
    <row r="63" spans="1:24" x14ac:dyDescent="0.35">
      <c r="A63" t="s">
        <v>131</v>
      </c>
      <c r="B63" t="s">
        <v>111</v>
      </c>
      <c r="C63" t="s">
        <v>112</v>
      </c>
      <c r="D63" t="s">
        <v>11</v>
      </c>
      <c r="E63">
        <v>365</v>
      </c>
      <c r="F63" t="str">
        <f t="shared" si="0"/>
        <v>1</v>
      </c>
      <c r="G63">
        <v>3</v>
      </c>
      <c r="H63" t="s">
        <v>25</v>
      </c>
      <c r="I63" t="s">
        <v>59</v>
      </c>
      <c r="J63" t="str">
        <f t="shared" si="1"/>
        <v>Medium</v>
      </c>
      <c r="K63">
        <v>4.9400000000000004</v>
      </c>
      <c r="L63" t="str">
        <f t="shared" si="5"/>
        <v>Acidic</v>
      </c>
      <c r="M63">
        <v>13.6</v>
      </c>
      <c r="N63" t="s">
        <v>11</v>
      </c>
      <c r="O63" t="str">
        <f t="shared" si="2"/>
        <v>High</v>
      </c>
      <c r="P63" t="s">
        <v>21</v>
      </c>
      <c r="Q63" t="s">
        <v>11</v>
      </c>
      <c r="R63" t="s">
        <v>11</v>
      </c>
      <c r="S63">
        <v>2.0499999999999998</v>
      </c>
      <c r="T63">
        <f t="shared" ref="T63:V64" si="8">S63*0.05</f>
        <v>0.10249999999999999</v>
      </c>
      <c r="U63">
        <v>1.41</v>
      </c>
      <c r="V63">
        <f t="shared" si="8"/>
        <v>7.0499999999999993E-2</v>
      </c>
      <c r="W63">
        <v>0.74</v>
      </c>
      <c r="X63">
        <f t="shared" ref="X63:X64" si="9">W63*0.05</f>
        <v>3.6999999999999998E-2</v>
      </c>
    </row>
    <row r="64" spans="1:24" x14ac:dyDescent="0.35">
      <c r="A64" t="s">
        <v>131</v>
      </c>
      <c r="B64" t="s">
        <v>111</v>
      </c>
      <c r="C64" t="s">
        <v>112</v>
      </c>
      <c r="D64" t="s">
        <v>11</v>
      </c>
      <c r="E64">
        <v>365</v>
      </c>
      <c r="F64" t="str">
        <f t="shared" si="0"/>
        <v>1</v>
      </c>
      <c r="G64">
        <v>3</v>
      </c>
      <c r="H64" t="s">
        <v>25</v>
      </c>
      <c r="I64" t="s">
        <v>59</v>
      </c>
      <c r="J64" t="str">
        <f t="shared" si="1"/>
        <v>Medium</v>
      </c>
      <c r="K64">
        <v>4.9400000000000004</v>
      </c>
      <c r="L64" t="str">
        <f t="shared" si="5"/>
        <v>Acidic</v>
      </c>
      <c r="M64">
        <v>15.3</v>
      </c>
      <c r="N64" t="s">
        <v>11</v>
      </c>
      <c r="O64" t="str">
        <f t="shared" si="2"/>
        <v>High</v>
      </c>
      <c r="P64" t="s">
        <v>24</v>
      </c>
      <c r="Q64" t="s">
        <v>11</v>
      </c>
      <c r="R64" t="s">
        <v>11</v>
      </c>
      <c r="S64">
        <v>1.84</v>
      </c>
      <c r="T64">
        <f t="shared" si="8"/>
        <v>9.2000000000000012E-2</v>
      </c>
      <c r="U64">
        <v>0.73</v>
      </c>
      <c r="V64">
        <f t="shared" si="8"/>
        <v>3.6499999999999998E-2</v>
      </c>
      <c r="W64">
        <v>7.0000000000000007E-2</v>
      </c>
      <c r="X64">
        <f t="shared" si="9"/>
        <v>3.5000000000000005E-3</v>
      </c>
    </row>
    <row r="65" spans="1:24" x14ac:dyDescent="0.35">
      <c r="A65" t="s">
        <v>132</v>
      </c>
      <c r="B65" t="s">
        <v>111</v>
      </c>
      <c r="C65" t="s">
        <v>133</v>
      </c>
      <c r="D65" t="s">
        <v>15</v>
      </c>
      <c r="E65">
        <v>1095</v>
      </c>
      <c r="F65" t="str">
        <f t="shared" si="0"/>
        <v>3</v>
      </c>
      <c r="G65">
        <v>4</v>
      </c>
      <c r="H65" t="s">
        <v>25</v>
      </c>
      <c r="I65" t="s">
        <v>77</v>
      </c>
      <c r="J65" t="str">
        <f t="shared" si="1"/>
        <v>Medium</v>
      </c>
      <c r="K65" t="s">
        <v>11</v>
      </c>
      <c r="L65" t="s">
        <v>11</v>
      </c>
      <c r="M65" t="s">
        <v>11</v>
      </c>
      <c r="N65">
        <v>137</v>
      </c>
      <c r="O65" t="str">
        <f t="shared" si="2"/>
        <v>Medium</v>
      </c>
      <c r="P65" t="s">
        <v>21</v>
      </c>
      <c r="Q65">
        <v>0.10199999999999999</v>
      </c>
      <c r="R65">
        <v>0.02</v>
      </c>
      <c r="S65" t="s">
        <v>11</v>
      </c>
      <c r="T65" t="s">
        <v>11</v>
      </c>
      <c r="U65">
        <v>0.7</v>
      </c>
      <c r="V65">
        <v>0.04</v>
      </c>
      <c r="W65" t="s">
        <v>11</v>
      </c>
      <c r="X65" t="s">
        <v>11</v>
      </c>
    </row>
    <row r="66" spans="1:24" x14ac:dyDescent="0.35">
      <c r="A66" t="s">
        <v>132</v>
      </c>
      <c r="B66" t="s">
        <v>111</v>
      </c>
      <c r="C66" t="s">
        <v>133</v>
      </c>
      <c r="D66" t="s">
        <v>15</v>
      </c>
      <c r="E66">
        <v>1095</v>
      </c>
      <c r="F66" t="str">
        <f t="shared" si="0"/>
        <v>3</v>
      </c>
      <c r="G66">
        <v>4</v>
      </c>
      <c r="H66" t="s">
        <v>25</v>
      </c>
      <c r="I66" t="s">
        <v>77</v>
      </c>
      <c r="J66" t="str">
        <f t="shared" si="1"/>
        <v>Medium</v>
      </c>
      <c r="K66" t="s">
        <v>11</v>
      </c>
      <c r="L66" t="s">
        <v>11</v>
      </c>
      <c r="M66" t="s">
        <v>11</v>
      </c>
      <c r="N66">
        <v>137</v>
      </c>
      <c r="O66" t="str">
        <f t="shared" si="2"/>
        <v>Medium</v>
      </c>
      <c r="P66" t="s">
        <v>24</v>
      </c>
      <c r="Q66">
        <v>0.10299999999999999</v>
      </c>
      <c r="R66">
        <v>0.01</v>
      </c>
      <c r="S66" t="s">
        <v>11</v>
      </c>
      <c r="T66" t="s">
        <v>11</v>
      </c>
      <c r="U66">
        <v>0.91</v>
      </c>
      <c r="V66">
        <v>0.06</v>
      </c>
      <c r="W66" t="s">
        <v>11</v>
      </c>
      <c r="X66" t="s">
        <v>11</v>
      </c>
    </row>
    <row r="67" spans="1:24" x14ac:dyDescent="0.35">
      <c r="A67" t="s">
        <v>132</v>
      </c>
      <c r="B67" t="s">
        <v>111</v>
      </c>
      <c r="C67" t="s">
        <v>133</v>
      </c>
      <c r="D67" t="s">
        <v>60</v>
      </c>
      <c r="E67">
        <v>1095</v>
      </c>
      <c r="F67" t="str">
        <f t="shared" ref="F67:F130" si="10">IF(E67&lt;366, "1", IF(E67&lt;731, "2", IF(E67&lt;1096, "3", IF(E67&lt;1461, "4", IF(E67&gt;1460, "5")))))</f>
        <v>3</v>
      </c>
      <c r="G67">
        <v>4</v>
      </c>
      <c r="H67" t="s">
        <v>25</v>
      </c>
      <c r="I67" t="s">
        <v>77</v>
      </c>
      <c r="J67" t="str">
        <f t="shared" ref="J67:J70" si="11">IF(I67="silt clay","Fine",IF(I67="clay","Fine",IF(I67="sandy clay","Fine",IF(I67="sandy clay loam","Coarse",IF(I67="Sandy loam","Coarse",IF(I67="loamy sand","Coarse",IF(I67="organic","Organic","Medium")))))))</f>
        <v>Medium</v>
      </c>
      <c r="K67" t="s">
        <v>11</v>
      </c>
      <c r="L67" t="s">
        <v>11</v>
      </c>
      <c r="M67" t="s">
        <v>11</v>
      </c>
      <c r="N67">
        <v>137</v>
      </c>
      <c r="O67" t="str">
        <f t="shared" si="2"/>
        <v>Medium</v>
      </c>
      <c r="P67" t="s">
        <v>21</v>
      </c>
      <c r="Q67">
        <v>0.08</v>
      </c>
      <c r="R67">
        <v>0.02</v>
      </c>
      <c r="S67" t="s">
        <v>11</v>
      </c>
      <c r="T67" t="s">
        <v>11</v>
      </c>
      <c r="U67">
        <v>0.39</v>
      </c>
      <c r="V67">
        <v>0.04</v>
      </c>
      <c r="W67" t="s">
        <v>11</v>
      </c>
      <c r="X67" t="s">
        <v>11</v>
      </c>
    </row>
    <row r="68" spans="1:24" x14ac:dyDescent="0.35">
      <c r="A68" t="s">
        <v>132</v>
      </c>
      <c r="B68" t="s">
        <v>111</v>
      </c>
      <c r="C68" t="s">
        <v>133</v>
      </c>
      <c r="D68" t="s">
        <v>60</v>
      </c>
      <c r="E68">
        <v>1095</v>
      </c>
      <c r="F68" t="str">
        <f t="shared" si="10"/>
        <v>3</v>
      </c>
      <c r="G68">
        <v>4</v>
      </c>
      <c r="H68" t="s">
        <v>25</v>
      </c>
      <c r="I68" t="s">
        <v>77</v>
      </c>
      <c r="J68" t="str">
        <f t="shared" si="11"/>
        <v>Medium</v>
      </c>
      <c r="K68" t="s">
        <v>11</v>
      </c>
      <c r="L68" t="s">
        <v>11</v>
      </c>
      <c r="M68" t="s">
        <v>11</v>
      </c>
      <c r="N68">
        <v>137</v>
      </c>
      <c r="O68" t="str">
        <f t="shared" ref="O68:O131" si="12">IF(N68&lt;101, "Low", IF(N68&lt;221, "Medium", IF(N68&gt;220, "High")))</f>
        <v>Medium</v>
      </c>
      <c r="P68" t="s">
        <v>24</v>
      </c>
      <c r="Q68">
        <v>0.13</v>
      </c>
      <c r="R68">
        <v>0.05</v>
      </c>
      <c r="S68" t="s">
        <v>11</v>
      </c>
      <c r="T68" t="s">
        <v>11</v>
      </c>
      <c r="U68">
        <v>0.71</v>
      </c>
      <c r="V68">
        <v>7.0000000000000007E-2</v>
      </c>
      <c r="W68" t="s">
        <v>11</v>
      </c>
      <c r="X68" t="s">
        <v>11</v>
      </c>
    </row>
    <row r="69" spans="1:24" x14ac:dyDescent="0.35">
      <c r="A69" t="s">
        <v>132</v>
      </c>
      <c r="B69" t="s">
        <v>111</v>
      </c>
      <c r="C69" t="s">
        <v>133</v>
      </c>
      <c r="D69" t="s">
        <v>17</v>
      </c>
      <c r="E69">
        <v>1095</v>
      </c>
      <c r="F69" t="str">
        <f t="shared" si="10"/>
        <v>3</v>
      </c>
      <c r="G69">
        <v>4</v>
      </c>
      <c r="H69" t="s">
        <v>25</v>
      </c>
      <c r="I69" t="s">
        <v>77</v>
      </c>
      <c r="J69" t="str">
        <f t="shared" si="11"/>
        <v>Medium</v>
      </c>
      <c r="K69" t="s">
        <v>11</v>
      </c>
      <c r="L69" t="s">
        <v>11</v>
      </c>
      <c r="M69" t="s">
        <v>11</v>
      </c>
      <c r="N69">
        <v>137</v>
      </c>
      <c r="O69" t="str">
        <f t="shared" si="12"/>
        <v>Medium</v>
      </c>
      <c r="P69" t="s">
        <v>21</v>
      </c>
      <c r="Q69">
        <v>0.22900000000000001</v>
      </c>
      <c r="R69">
        <v>0.1</v>
      </c>
      <c r="S69" t="s">
        <v>11</v>
      </c>
      <c r="T69" t="s">
        <v>11</v>
      </c>
      <c r="U69">
        <v>1.25</v>
      </c>
      <c r="V69">
        <v>0.36</v>
      </c>
      <c r="W69" t="s">
        <v>11</v>
      </c>
      <c r="X69" t="s">
        <v>11</v>
      </c>
    </row>
    <row r="70" spans="1:24" x14ac:dyDescent="0.35">
      <c r="A70" t="s">
        <v>132</v>
      </c>
      <c r="B70" t="s">
        <v>111</v>
      </c>
      <c r="C70" t="s">
        <v>133</v>
      </c>
      <c r="D70" t="s">
        <v>17</v>
      </c>
      <c r="E70">
        <v>1095</v>
      </c>
      <c r="F70" t="str">
        <f t="shared" si="10"/>
        <v>3</v>
      </c>
      <c r="G70">
        <v>4</v>
      </c>
      <c r="H70" t="s">
        <v>25</v>
      </c>
      <c r="I70" t="s">
        <v>77</v>
      </c>
      <c r="J70" t="str">
        <f t="shared" si="11"/>
        <v>Medium</v>
      </c>
      <c r="K70" t="s">
        <v>11</v>
      </c>
      <c r="L70" t="s">
        <v>11</v>
      </c>
      <c r="M70" t="s">
        <v>11</v>
      </c>
      <c r="N70">
        <v>137</v>
      </c>
      <c r="O70" t="str">
        <f t="shared" si="12"/>
        <v>Medium</v>
      </c>
      <c r="P70" t="s">
        <v>24</v>
      </c>
      <c r="Q70">
        <v>0.16500000000000001</v>
      </c>
      <c r="R70">
        <v>0.06</v>
      </c>
      <c r="S70" t="s">
        <v>11</v>
      </c>
      <c r="T70" t="s">
        <v>11</v>
      </c>
      <c r="U70">
        <v>0.92</v>
      </c>
      <c r="V70">
        <v>0.1</v>
      </c>
      <c r="W70" t="s">
        <v>11</v>
      </c>
      <c r="X70" t="s">
        <v>11</v>
      </c>
    </row>
    <row r="71" spans="1:24" x14ac:dyDescent="0.35">
      <c r="A71" t="s">
        <v>134</v>
      </c>
      <c r="B71" t="s">
        <v>111</v>
      </c>
      <c r="C71" t="s">
        <v>124</v>
      </c>
      <c r="D71" t="s">
        <v>10</v>
      </c>
      <c r="E71">
        <v>720</v>
      </c>
      <c r="F71" t="str">
        <f t="shared" si="10"/>
        <v>2</v>
      </c>
      <c r="G71">
        <v>4</v>
      </c>
      <c r="H71" t="s">
        <v>23</v>
      </c>
      <c r="I71" t="s">
        <v>59</v>
      </c>
      <c r="J71" t="str">
        <f>IF(I71="silt clay","Fine",IF(I71="clay","Fine",IF(I71="sandy clay","Fine",IF(I71="sandy clay loam","Coarse",IF(I71="Sandy loam","Coarse",IF(I71="loamy sand","Coarse",IF(I71="organic","Organic","Medium")))))))</f>
        <v>Medium</v>
      </c>
      <c r="K71" t="s">
        <v>11</v>
      </c>
      <c r="L71" t="s">
        <v>11</v>
      </c>
      <c r="M71">
        <v>11.2</v>
      </c>
      <c r="N71">
        <v>112</v>
      </c>
      <c r="O71" t="str">
        <f t="shared" si="12"/>
        <v>Medium</v>
      </c>
      <c r="P71" t="s">
        <v>21</v>
      </c>
      <c r="Q71" t="s">
        <v>11</v>
      </c>
      <c r="R71" t="s">
        <v>11</v>
      </c>
      <c r="S71">
        <v>514</v>
      </c>
      <c r="T71">
        <v>101</v>
      </c>
      <c r="U71" t="s">
        <v>11</v>
      </c>
      <c r="V71" t="s">
        <v>11</v>
      </c>
      <c r="W71" t="s">
        <v>11</v>
      </c>
      <c r="X71" t="s">
        <v>11</v>
      </c>
    </row>
    <row r="72" spans="1:24" x14ac:dyDescent="0.35">
      <c r="A72" t="s">
        <v>134</v>
      </c>
      <c r="B72" t="s">
        <v>111</v>
      </c>
      <c r="C72" t="s">
        <v>124</v>
      </c>
      <c r="D72" t="s">
        <v>10</v>
      </c>
      <c r="E72">
        <v>720</v>
      </c>
      <c r="F72" t="str">
        <f t="shared" si="10"/>
        <v>2</v>
      </c>
      <c r="G72">
        <v>4</v>
      </c>
      <c r="H72" t="s">
        <v>23</v>
      </c>
      <c r="I72" t="s">
        <v>59</v>
      </c>
      <c r="J72" t="str">
        <f t="shared" ref="J72:J117" si="13">IF(I72="silt clay","Fine",IF(I72="clay","Fine",IF(I72="sandy clay","Fine",IF(I72="sandy clay loam","Coarse",IF(I72="Sandy loam","Coarse",IF(I72="loamy sand","Coarse",IF(I72="organic","Organic","Medium")))))))</f>
        <v>Medium</v>
      </c>
      <c r="K72" t="s">
        <v>11</v>
      </c>
      <c r="L72" t="s">
        <v>11</v>
      </c>
      <c r="M72">
        <v>11.2</v>
      </c>
      <c r="N72">
        <v>112</v>
      </c>
      <c r="O72" t="str">
        <f t="shared" si="12"/>
        <v>Medium</v>
      </c>
      <c r="P72" t="s">
        <v>24</v>
      </c>
      <c r="Q72" t="s">
        <v>11</v>
      </c>
      <c r="R72" t="s">
        <v>11</v>
      </c>
      <c r="S72">
        <v>663</v>
      </c>
      <c r="T72">
        <v>89</v>
      </c>
      <c r="U72" t="s">
        <v>11</v>
      </c>
      <c r="V72" t="s">
        <v>11</v>
      </c>
      <c r="W72" t="s">
        <v>11</v>
      </c>
      <c r="X72" t="s">
        <v>11</v>
      </c>
    </row>
    <row r="73" spans="1:24" x14ac:dyDescent="0.35">
      <c r="A73" t="s">
        <v>134</v>
      </c>
      <c r="B73" t="s">
        <v>111</v>
      </c>
      <c r="C73" t="s">
        <v>124</v>
      </c>
      <c r="D73" t="s">
        <v>60</v>
      </c>
      <c r="E73">
        <v>720</v>
      </c>
      <c r="F73" t="str">
        <f t="shared" si="10"/>
        <v>2</v>
      </c>
      <c r="G73">
        <v>4</v>
      </c>
      <c r="H73" t="s">
        <v>23</v>
      </c>
      <c r="I73" t="s">
        <v>59</v>
      </c>
      <c r="J73" t="str">
        <f t="shared" si="13"/>
        <v>Medium</v>
      </c>
      <c r="K73" t="s">
        <v>11</v>
      </c>
      <c r="L73" t="s">
        <v>11</v>
      </c>
      <c r="M73">
        <v>11.2</v>
      </c>
      <c r="N73">
        <v>112</v>
      </c>
      <c r="O73" t="str">
        <f t="shared" si="12"/>
        <v>Medium</v>
      </c>
      <c r="P73" t="s">
        <v>21</v>
      </c>
      <c r="Q73" t="s">
        <v>11</v>
      </c>
      <c r="R73" t="s">
        <v>11</v>
      </c>
      <c r="S73">
        <v>1976</v>
      </c>
      <c r="T73">
        <v>201</v>
      </c>
      <c r="U73" t="s">
        <v>11</v>
      </c>
      <c r="V73" t="s">
        <v>11</v>
      </c>
      <c r="W73" t="s">
        <v>11</v>
      </c>
      <c r="X73" t="s">
        <v>11</v>
      </c>
    </row>
    <row r="74" spans="1:24" x14ac:dyDescent="0.35">
      <c r="A74" t="s">
        <v>134</v>
      </c>
      <c r="B74" t="s">
        <v>111</v>
      </c>
      <c r="C74" t="s">
        <v>124</v>
      </c>
      <c r="D74" t="s">
        <v>60</v>
      </c>
      <c r="E74">
        <v>720</v>
      </c>
      <c r="F74" t="str">
        <f t="shared" si="10"/>
        <v>2</v>
      </c>
      <c r="G74">
        <v>4</v>
      </c>
      <c r="H74" t="s">
        <v>23</v>
      </c>
      <c r="I74" t="s">
        <v>59</v>
      </c>
      <c r="J74" t="str">
        <f t="shared" si="13"/>
        <v>Medium</v>
      </c>
      <c r="K74" t="s">
        <v>11</v>
      </c>
      <c r="L74" t="s">
        <v>11</v>
      </c>
      <c r="M74">
        <v>11.2</v>
      </c>
      <c r="N74">
        <v>112</v>
      </c>
      <c r="O74" t="str">
        <f t="shared" si="12"/>
        <v>Medium</v>
      </c>
      <c r="P74" t="s">
        <v>24</v>
      </c>
      <c r="Q74" t="s">
        <v>11</v>
      </c>
      <c r="R74" t="s">
        <v>11</v>
      </c>
      <c r="S74">
        <v>2189</v>
      </c>
      <c r="T74">
        <v>173</v>
      </c>
      <c r="U74" t="s">
        <v>11</v>
      </c>
      <c r="V74" t="s">
        <v>11</v>
      </c>
      <c r="W74" t="s">
        <v>11</v>
      </c>
      <c r="X74" t="s">
        <v>11</v>
      </c>
    </row>
    <row r="75" spans="1:24" x14ac:dyDescent="0.35">
      <c r="A75" t="s">
        <v>134</v>
      </c>
      <c r="B75" t="s">
        <v>111</v>
      </c>
      <c r="C75" t="s">
        <v>124</v>
      </c>
      <c r="D75" t="s">
        <v>15</v>
      </c>
      <c r="E75">
        <v>720</v>
      </c>
      <c r="F75" t="str">
        <f t="shared" si="10"/>
        <v>2</v>
      </c>
      <c r="G75">
        <v>4</v>
      </c>
      <c r="H75" t="s">
        <v>23</v>
      </c>
      <c r="I75" t="s">
        <v>59</v>
      </c>
      <c r="J75" t="str">
        <f t="shared" si="13"/>
        <v>Medium</v>
      </c>
      <c r="K75" t="s">
        <v>11</v>
      </c>
      <c r="L75" t="s">
        <v>11</v>
      </c>
      <c r="M75">
        <v>11.2</v>
      </c>
      <c r="N75">
        <v>224</v>
      </c>
      <c r="O75" t="str">
        <f t="shared" si="12"/>
        <v>High</v>
      </c>
      <c r="P75" t="s">
        <v>21</v>
      </c>
      <c r="Q75" t="s">
        <v>11</v>
      </c>
      <c r="R75" t="s">
        <v>11</v>
      </c>
      <c r="S75">
        <v>2239</v>
      </c>
      <c r="T75">
        <v>178</v>
      </c>
      <c r="U75" t="s">
        <v>11</v>
      </c>
      <c r="V75" t="s">
        <v>11</v>
      </c>
      <c r="W75" t="s">
        <v>11</v>
      </c>
      <c r="X75" t="s">
        <v>11</v>
      </c>
    </row>
    <row r="76" spans="1:24" x14ac:dyDescent="0.35">
      <c r="A76" t="s">
        <v>134</v>
      </c>
      <c r="B76" t="s">
        <v>111</v>
      </c>
      <c r="C76" t="s">
        <v>124</v>
      </c>
      <c r="D76" t="s">
        <v>15</v>
      </c>
      <c r="E76">
        <v>720</v>
      </c>
      <c r="F76" t="str">
        <f t="shared" si="10"/>
        <v>2</v>
      </c>
      <c r="G76">
        <v>4</v>
      </c>
      <c r="H76" t="s">
        <v>23</v>
      </c>
      <c r="I76" t="s">
        <v>59</v>
      </c>
      <c r="J76" t="str">
        <f t="shared" si="13"/>
        <v>Medium</v>
      </c>
      <c r="K76" t="s">
        <v>11</v>
      </c>
      <c r="L76" t="s">
        <v>11</v>
      </c>
      <c r="M76">
        <v>11.2</v>
      </c>
      <c r="N76">
        <v>224</v>
      </c>
      <c r="O76" t="str">
        <f t="shared" si="12"/>
        <v>High</v>
      </c>
      <c r="P76" t="s">
        <v>24</v>
      </c>
      <c r="Q76" t="s">
        <v>11</v>
      </c>
      <c r="R76" t="s">
        <v>11</v>
      </c>
      <c r="S76">
        <v>1434</v>
      </c>
      <c r="T76">
        <v>145</v>
      </c>
      <c r="U76" t="s">
        <v>11</v>
      </c>
      <c r="V76" t="s">
        <v>11</v>
      </c>
      <c r="W76" t="s">
        <v>11</v>
      </c>
      <c r="X76" t="s">
        <v>11</v>
      </c>
    </row>
    <row r="77" spans="1:24" x14ac:dyDescent="0.35">
      <c r="A77" t="s">
        <v>134</v>
      </c>
      <c r="B77" t="s">
        <v>111</v>
      </c>
      <c r="C77" t="s">
        <v>124</v>
      </c>
      <c r="D77" t="s">
        <v>17</v>
      </c>
      <c r="E77">
        <v>720</v>
      </c>
      <c r="F77" t="str">
        <f t="shared" si="10"/>
        <v>2</v>
      </c>
      <c r="G77">
        <v>4</v>
      </c>
      <c r="H77" t="s">
        <v>23</v>
      </c>
      <c r="I77" t="s">
        <v>59</v>
      </c>
      <c r="J77" t="str">
        <f t="shared" si="13"/>
        <v>Medium</v>
      </c>
      <c r="K77" t="s">
        <v>11</v>
      </c>
      <c r="L77" t="s">
        <v>11</v>
      </c>
      <c r="M77">
        <v>11.2</v>
      </c>
      <c r="N77">
        <v>112</v>
      </c>
      <c r="O77" t="str">
        <f t="shared" si="12"/>
        <v>Medium</v>
      </c>
      <c r="P77" t="s">
        <v>21</v>
      </c>
      <c r="Q77" t="s">
        <v>11</v>
      </c>
      <c r="R77" t="s">
        <v>11</v>
      </c>
      <c r="S77">
        <v>121</v>
      </c>
      <c r="T77">
        <v>63</v>
      </c>
      <c r="U77" t="s">
        <v>11</v>
      </c>
      <c r="V77" t="s">
        <v>11</v>
      </c>
      <c r="W77" t="s">
        <v>11</v>
      </c>
      <c r="X77" t="s">
        <v>11</v>
      </c>
    </row>
    <row r="78" spans="1:24" x14ac:dyDescent="0.35">
      <c r="A78" t="s">
        <v>134</v>
      </c>
      <c r="B78" t="s">
        <v>111</v>
      </c>
      <c r="C78" t="s">
        <v>124</v>
      </c>
      <c r="D78" t="s">
        <v>17</v>
      </c>
      <c r="E78">
        <v>720</v>
      </c>
      <c r="F78" t="str">
        <f t="shared" si="10"/>
        <v>2</v>
      </c>
      <c r="G78">
        <v>4</v>
      </c>
      <c r="H78" t="s">
        <v>23</v>
      </c>
      <c r="I78" t="s">
        <v>59</v>
      </c>
      <c r="J78" t="str">
        <f t="shared" si="13"/>
        <v>Medium</v>
      </c>
      <c r="K78" t="s">
        <v>11</v>
      </c>
      <c r="L78" t="s">
        <v>11</v>
      </c>
      <c r="M78">
        <v>11.2</v>
      </c>
      <c r="N78">
        <v>112</v>
      </c>
      <c r="O78" t="str">
        <f t="shared" si="12"/>
        <v>Medium</v>
      </c>
      <c r="P78" t="s">
        <v>24</v>
      </c>
      <c r="Q78" t="s">
        <v>11</v>
      </c>
      <c r="R78" t="s">
        <v>11</v>
      </c>
      <c r="S78">
        <v>521</v>
      </c>
      <c r="T78">
        <v>61</v>
      </c>
      <c r="U78" t="s">
        <v>11</v>
      </c>
      <c r="V78" t="s">
        <v>11</v>
      </c>
      <c r="W78" t="s">
        <v>11</v>
      </c>
      <c r="X78" t="s">
        <v>11</v>
      </c>
    </row>
    <row r="79" spans="1:24" x14ac:dyDescent="0.35">
      <c r="A79" t="s">
        <v>134</v>
      </c>
      <c r="B79" t="s">
        <v>111</v>
      </c>
      <c r="C79" t="s">
        <v>124</v>
      </c>
      <c r="D79" t="s">
        <v>10</v>
      </c>
      <c r="E79">
        <v>720</v>
      </c>
      <c r="F79" t="str">
        <f t="shared" si="10"/>
        <v>2</v>
      </c>
      <c r="G79">
        <v>4</v>
      </c>
      <c r="H79" t="s">
        <v>23</v>
      </c>
      <c r="I79" t="s">
        <v>59</v>
      </c>
      <c r="J79" t="str">
        <f>IF(I79="silt clay","Fine",IF(I79="clay","Fine",IF(I79="sandy clay","Fine",IF(I79="sandy clay loam","Coarse",IF(I79="Sandy loam","Coarse",IF(I79="loamy sand","Coarse",IF(I79="organic","Organic","Medium")))))))</f>
        <v>Medium</v>
      </c>
      <c r="K79" t="s">
        <v>11</v>
      </c>
      <c r="L79" t="s">
        <v>11</v>
      </c>
      <c r="M79">
        <v>11.2</v>
      </c>
      <c r="N79">
        <v>112</v>
      </c>
      <c r="O79" t="str">
        <f t="shared" si="12"/>
        <v>Medium</v>
      </c>
      <c r="P79" t="s">
        <v>21</v>
      </c>
      <c r="Q79" t="s">
        <v>11</v>
      </c>
      <c r="R79" t="s">
        <v>11</v>
      </c>
      <c r="S79">
        <v>575</v>
      </c>
      <c r="T79">
        <v>145</v>
      </c>
      <c r="U79" t="s">
        <v>11</v>
      </c>
      <c r="V79" t="s">
        <v>11</v>
      </c>
      <c r="W79" t="s">
        <v>11</v>
      </c>
      <c r="X79" t="s">
        <v>11</v>
      </c>
    </row>
    <row r="80" spans="1:24" x14ac:dyDescent="0.35">
      <c r="A80" t="s">
        <v>134</v>
      </c>
      <c r="B80" t="s">
        <v>111</v>
      </c>
      <c r="C80" t="s">
        <v>124</v>
      </c>
      <c r="D80" t="s">
        <v>10</v>
      </c>
      <c r="E80">
        <v>720</v>
      </c>
      <c r="F80" t="str">
        <f t="shared" si="10"/>
        <v>2</v>
      </c>
      <c r="G80">
        <v>4</v>
      </c>
      <c r="H80" t="s">
        <v>23</v>
      </c>
      <c r="I80" t="s">
        <v>59</v>
      </c>
      <c r="J80" t="str">
        <f t="shared" si="13"/>
        <v>Medium</v>
      </c>
      <c r="K80" t="s">
        <v>11</v>
      </c>
      <c r="L80" t="s">
        <v>11</v>
      </c>
      <c r="M80">
        <v>11.2</v>
      </c>
      <c r="N80">
        <v>112</v>
      </c>
      <c r="O80" t="str">
        <f t="shared" si="12"/>
        <v>Medium</v>
      </c>
      <c r="P80" t="s">
        <v>24</v>
      </c>
      <c r="Q80" t="s">
        <v>11</v>
      </c>
      <c r="R80" t="s">
        <v>11</v>
      </c>
      <c r="S80">
        <v>659</v>
      </c>
      <c r="T80">
        <v>167</v>
      </c>
      <c r="U80" t="s">
        <v>11</v>
      </c>
      <c r="V80" t="s">
        <v>11</v>
      </c>
      <c r="W80" t="s">
        <v>11</v>
      </c>
      <c r="X80" t="s">
        <v>11</v>
      </c>
    </row>
    <row r="81" spans="1:24" x14ac:dyDescent="0.35">
      <c r="A81" t="s">
        <v>134</v>
      </c>
      <c r="B81" t="s">
        <v>111</v>
      </c>
      <c r="C81" t="s">
        <v>124</v>
      </c>
      <c r="D81" t="s">
        <v>60</v>
      </c>
      <c r="E81">
        <v>720</v>
      </c>
      <c r="F81" t="str">
        <f t="shared" si="10"/>
        <v>2</v>
      </c>
      <c r="G81">
        <v>4</v>
      </c>
      <c r="H81" t="s">
        <v>23</v>
      </c>
      <c r="I81" t="s">
        <v>59</v>
      </c>
      <c r="J81" t="str">
        <f t="shared" si="13"/>
        <v>Medium</v>
      </c>
      <c r="K81" t="s">
        <v>11</v>
      </c>
      <c r="L81" t="s">
        <v>11</v>
      </c>
      <c r="M81">
        <v>11.2</v>
      </c>
      <c r="N81">
        <v>112</v>
      </c>
      <c r="O81" t="str">
        <f t="shared" si="12"/>
        <v>Medium</v>
      </c>
      <c r="P81" t="s">
        <v>21</v>
      </c>
      <c r="Q81" t="s">
        <v>11</v>
      </c>
      <c r="R81" t="s">
        <v>11</v>
      </c>
      <c r="S81">
        <v>606</v>
      </c>
      <c r="T81">
        <v>96</v>
      </c>
      <c r="U81" t="s">
        <v>11</v>
      </c>
      <c r="V81" t="s">
        <v>11</v>
      </c>
      <c r="W81" t="s">
        <v>11</v>
      </c>
      <c r="X81" t="s">
        <v>11</v>
      </c>
    </row>
    <row r="82" spans="1:24" x14ac:dyDescent="0.35">
      <c r="A82" t="s">
        <v>134</v>
      </c>
      <c r="B82" t="s">
        <v>111</v>
      </c>
      <c r="C82" t="s">
        <v>124</v>
      </c>
      <c r="D82" t="s">
        <v>60</v>
      </c>
      <c r="E82">
        <v>720</v>
      </c>
      <c r="F82" t="str">
        <f t="shared" si="10"/>
        <v>2</v>
      </c>
      <c r="G82">
        <v>4</v>
      </c>
      <c r="H82" t="s">
        <v>23</v>
      </c>
      <c r="I82" t="s">
        <v>59</v>
      </c>
      <c r="J82" t="str">
        <f t="shared" si="13"/>
        <v>Medium</v>
      </c>
      <c r="K82" t="s">
        <v>11</v>
      </c>
      <c r="L82" t="s">
        <v>11</v>
      </c>
      <c r="M82">
        <v>11.2</v>
      </c>
      <c r="N82">
        <v>112</v>
      </c>
      <c r="O82" t="str">
        <f t="shared" si="12"/>
        <v>Medium</v>
      </c>
      <c r="P82" t="s">
        <v>24</v>
      </c>
      <c r="Q82" t="s">
        <v>11</v>
      </c>
      <c r="R82" t="s">
        <v>11</v>
      </c>
      <c r="S82">
        <v>654</v>
      </c>
      <c r="T82">
        <v>78</v>
      </c>
      <c r="U82" t="s">
        <v>11</v>
      </c>
      <c r="V82" t="s">
        <v>11</v>
      </c>
      <c r="W82" t="s">
        <v>11</v>
      </c>
      <c r="X82" t="s">
        <v>11</v>
      </c>
    </row>
    <row r="83" spans="1:24" x14ac:dyDescent="0.35">
      <c r="A83" t="s">
        <v>134</v>
      </c>
      <c r="B83" t="s">
        <v>111</v>
      </c>
      <c r="C83" t="s">
        <v>124</v>
      </c>
      <c r="D83" t="s">
        <v>15</v>
      </c>
      <c r="E83">
        <v>720</v>
      </c>
      <c r="F83" t="str">
        <f t="shared" si="10"/>
        <v>2</v>
      </c>
      <c r="G83">
        <v>4</v>
      </c>
      <c r="H83" t="s">
        <v>23</v>
      </c>
      <c r="I83" t="s">
        <v>59</v>
      </c>
      <c r="J83" t="str">
        <f t="shared" si="13"/>
        <v>Medium</v>
      </c>
      <c r="K83" t="s">
        <v>11</v>
      </c>
      <c r="L83" t="s">
        <v>11</v>
      </c>
      <c r="M83">
        <v>11.2</v>
      </c>
      <c r="N83">
        <v>224</v>
      </c>
      <c r="O83" t="str">
        <f t="shared" si="12"/>
        <v>High</v>
      </c>
      <c r="P83" t="s">
        <v>21</v>
      </c>
      <c r="Q83" t="s">
        <v>11</v>
      </c>
      <c r="R83" t="s">
        <v>11</v>
      </c>
      <c r="S83">
        <v>582</v>
      </c>
      <c r="T83">
        <v>113</v>
      </c>
      <c r="U83" t="s">
        <v>11</v>
      </c>
      <c r="V83" t="s">
        <v>11</v>
      </c>
      <c r="W83" t="s">
        <v>11</v>
      </c>
      <c r="X83" t="s">
        <v>11</v>
      </c>
    </row>
    <row r="84" spans="1:24" x14ac:dyDescent="0.35">
      <c r="A84" t="s">
        <v>134</v>
      </c>
      <c r="B84" t="s">
        <v>111</v>
      </c>
      <c r="C84" t="s">
        <v>124</v>
      </c>
      <c r="D84" t="s">
        <v>15</v>
      </c>
      <c r="E84">
        <v>720</v>
      </c>
      <c r="F84" t="str">
        <f t="shared" si="10"/>
        <v>2</v>
      </c>
      <c r="G84">
        <v>4</v>
      </c>
      <c r="H84" t="s">
        <v>23</v>
      </c>
      <c r="I84" t="s">
        <v>59</v>
      </c>
      <c r="J84" t="str">
        <f t="shared" si="13"/>
        <v>Medium</v>
      </c>
      <c r="K84" t="s">
        <v>11</v>
      </c>
      <c r="L84" t="s">
        <v>11</v>
      </c>
      <c r="M84">
        <v>11.2</v>
      </c>
      <c r="N84">
        <v>224</v>
      </c>
      <c r="O84" t="str">
        <f t="shared" si="12"/>
        <v>High</v>
      </c>
      <c r="P84" t="s">
        <v>24</v>
      </c>
      <c r="Q84" t="s">
        <v>11</v>
      </c>
      <c r="R84" t="s">
        <v>11</v>
      </c>
      <c r="S84">
        <v>957</v>
      </c>
      <c r="T84">
        <v>132</v>
      </c>
      <c r="U84" t="s">
        <v>11</v>
      </c>
      <c r="V84" t="s">
        <v>11</v>
      </c>
      <c r="W84" t="s">
        <v>11</v>
      </c>
      <c r="X84" t="s">
        <v>11</v>
      </c>
    </row>
    <row r="85" spans="1:24" x14ac:dyDescent="0.35">
      <c r="A85" t="s">
        <v>134</v>
      </c>
      <c r="B85" t="s">
        <v>111</v>
      </c>
      <c r="C85" t="s">
        <v>124</v>
      </c>
      <c r="D85" t="s">
        <v>17</v>
      </c>
      <c r="E85">
        <v>720</v>
      </c>
      <c r="F85" t="str">
        <f t="shared" si="10"/>
        <v>2</v>
      </c>
      <c r="G85">
        <v>4</v>
      </c>
      <c r="H85" t="s">
        <v>23</v>
      </c>
      <c r="I85" t="s">
        <v>59</v>
      </c>
      <c r="J85" t="str">
        <f t="shared" si="13"/>
        <v>Medium</v>
      </c>
      <c r="K85" t="s">
        <v>11</v>
      </c>
      <c r="L85" t="s">
        <v>11</v>
      </c>
      <c r="M85">
        <v>11.2</v>
      </c>
      <c r="N85">
        <v>112</v>
      </c>
      <c r="O85" t="str">
        <f t="shared" si="12"/>
        <v>Medium</v>
      </c>
      <c r="P85" t="s">
        <v>21</v>
      </c>
      <c r="Q85" t="s">
        <v>11</v>
      </c>
      <c r="R85" t="s">
        <v>11</v>
      </c>
      <c r="S85">
        <v>1254</v>
      </c>
      <c r="T85">
        <v>89</v>
      </c>
      <c r="U85" t="s">
        <v>11</v>
      </c>
      <c r="V85" t="s">
        <v>11</v>
      </c>
      <c r="W85" t="s">
        <v>11</v>
      </c>
      <c r="X85" t="s">
        <v>11</v>
      </c>
    </row>
    <row r="86" spans="1:24" x14ac:dyDescent="0.35">
      <c r="A86" t="s">
        <v>135</v>
      </c>
      <c r="B86" t="s">
        <v>111</v>
      </c>
      <c r="C86" t="s">
        <v>133</v>
      </c>
      <c r="D86" t="s">
        <v>15</v>
      </c>
      <c r="E86">
        <v>7300</v>
      </c>
      <c r="F86" t="str">
        <f t="shared" si="10"/>
        <v>5</v>
      </c>
      <c r="G86">
        <v>4</v>
      </c>
      <c r="H86" t="s">
        <v>25</v>
      </c>
      <c r="I86" t="s">
        <v>77</v>
      </c>
      <c r="J86" t="str">
        <f t="shared" si="13"/>
        <v>Medium</v>
      </c>
      <c r="K86" t="s">
        <v>11</v>
      </c>
      <c r="L86" t="s">
        <v>11</v>
      </c>
      <c r="M86" t="s">
        <v>11</v>
      </c>
      <c r="N86">
        <v>123</v>
      </c>
      <c r="O86" t="str">
        <f t="shared" si="12"/>
        <v>Medium</v>
      </c>
      <c r="P86" t="s">
        <v>21</v>
      </c>
      <c r="Q86">
        <v>4.9000000000000004</v>
      </c>
      <c r="R86">
        <v>0.4</v>
      </c>
      <c r="S86" t="s">
        <v>11</v>
      </c>
      <c r="T86" t="s">
        <v>11</v>
      </c>
      <c r="U86">
        <v>34</v>
      </c>
      <c r="V86">
        <v>6</v>
      </c>
      <c r="W86">
        <v>-0.8</v>
      </c>
      <c r="X86">
        <v>0.1</v>
      </c>
    </row>
    <row r="87" spans="1:24" x14ac:dyDescent="0.35">
      <c r="A87" t="s">
        <v>135</v>
      </c>
      <c r="B87" t="s">
        <v>111</v>
      </c>
      <c r="C87" t="s">
        <v>133</v>
      </c>
      <c r="D87" t="s">
        <v>15</v>
      </c>
      <c r="E87">
        <v>7300</v>
      </c>
      <c r="F87" t="str">
        <f t="shared" si="10"/>
        <v>5</v>
      </c>
      <c r="G87">
        <v>4</v>
      </c>
      <c r="H87" t="s">
        <v>25</v>
      </c>
      <c r="I87" t="s">
        <v>77</v>
      </c>
      <c r="J87" t="str">
        <f t="shared" si="13"/>
        <v>Medium</v>
      </c>
      <c r="K87" t="s">
        <v>11</v>
      </c>
      <c r="L87" t="s">
        <v>11</v>
      </c>
      <c r="M87" t="s">
        <v>11</v>
      </c>
      <c r="N87">
        <v>123</v>
      </c>
      <c r="O87" t="str">
        <f t="shared" si="12"/>
        <v>Medium</v>
      </c>
      <c r="P87" t="s">
        <v>24</v>
      </c>
      <c r="Q87">
        <v>5.4</v>
      </c>
      <c r="R87">
        <v>0.1</v>
      </c>
      <c r="S87" t="s">
        <v>11</v>
      </c>
      <c r="T87" t="s">
        <v>11</v>
      </c>
      <c r="U87">
        <v>35</v>
      </c>
      <c r="V87">
        <v>4</v>
      </c>
      <c r="W87">
        <v>-0.8</v>
      </c>
      <c r="X87">
        <v>0.1</v>
      </c>
    </row>
    <row r="88" spans="1:24" x14ac:dyDescent="0.35">
      <c r="A88" t="s">
        <v>135</v>
      </c>
      <c r="B88" t="s">
        <v>111</v>
      </c>
      <c r="C88" t="s">
        <v>133</v>
      </c>
      <c r="D88" t="s">
        <v>17</v>
      </c>
      <c r="E88">
        <v>7300</v>
      </c>
      <c r="F88" t="str">
        <f t="shared" si="10"/>
        <v>5</v>
      </c>
      <c r="G88">
        <v>4</v>
      </c>
      <c r="H88" t="s">
        <v>25</v>
      </c>
      <c r="I88" t="s">
        <v>77</v>
      </c>
      <c r="J88" t="str">
        <f t="shared" si="13"/>
        <v>Medium</v>
      </c>
      <c r="K88" t="s">
        <v>11</v>
      </c>
      <c r="L88" t="s">
        <v>11</v>
      </c>
      <c r="M88" t="s">
        <v>11</v>
      </c>
      <c r="N88">
        <v>123</v>
      </c>
      <c r="O88" t="str">
        <f t="shared" si="12"/>
        <v>Medium</v>
      </c>
      <c r="P88" t="s">
        <v>21</v>
      </c>
      <c r="Q88">
        <v>3.1</v>
      </c>
      <c r="R88">
        <v>0.1</v>
      </c>
      <c r="S88" t="s">
        <v>11</v>
      </c>
      <c r="T88" t="s">
        <v>11</v>
      </c>
      <c r="U88" t="s">
        <v>11</v>
      </c>
      <c r="V88" t="s">
        <v>11</v>
      </c>
      <c r="W88" t="s">
        <v>11</v>
      </c>
      <c r="X88" t="s">
        <v>11</v>
      </c>
    </row>
    <row r="89" spans="1:24" x14ac:dyDescent="0.35">
      <c r="A89" t="s">
        <v>135</v>
      </c>
      <c r="B89" t="s">
        <v>111</v>
      </c>
      <c r="C89" t="s">
        <v>133</v>
      </c>
      <c r="D89" t="s">
        <v>17</v>
      </c>
      <c r="E89">
        <v>7300</v>
      </c>
      <c r="F89" t="str">
        <f t="shared" si="10"/>
        <v>5</v>
      </c>
      <c r="G89">
        <v>4</v>
      </c>
      <c r="H89" t="s">
        <v>25</v>
      </c>
      <c r="I89" t="s">
        <v>77</v>
      </c>
      <c r="J89" t="str">
        <f t="shared" si="13"/>
        <v>Medium</v>
      </c>
      <c r="K89" t="s">
        <v>11</v>
      </c>
      <c r="L89" t="s">
        <v>11</v>
      </c>
      <c r="M89" t="s">
        <v>11</v>
      </c>
      <c r="N89">
        <v>123</v>
      </c>
      <c r="O89" t="str">
        <f t="shared" si="12"/>
        <v>Medium</v>
      </c>
      <c r="P89" t="s">
        <v>24</v>
      </c>
      <c r="Q89">
        <v>3.3</v>
      </c>
      <c r="R89">
        <v>0.1</v>
      </c>
      <c r="S89" t="s">
        <v>11</v>
      </c>
      <c r="T89" t="s">
        <v>11</v>
      </c>
      <c r="U89" t="s">
        <v>11</v>
      </c>
      <c r="V89" t="s">
        <v>11</v>
      </c>
      <c r="W89" t="s">
        <v>11</v>
      </c>
      <c r="X89" t="s">
        <v>11</v>
      </c>
    </row>
    <row r="90" spans="1:24" x14ac:dyDescent="0.35">
      <c r="A90" t="s">
        <v>135</v>
      </c>
      <c r="B90" t="s">
        <v>111</v>
      </c>
      <c r="C90" t="s">
        <v>133</v>
      </c>
      <c r="D90" t="s">
        <v>60</v>
      </c>
      <c r="E90">
        <v>7300</v>
      </c>
      <c r="F90" t="str">
        <f t="shared" si="10"/>
        <v>5</v>
      </c>
      <c r="G90">
        <v>4</v>
      </c>
      <c r="H90" t="s">
        <v>25</v>
      </c>
      <c r="I90" t="s">
        <v>77</v>
      </c>
      <c r="J90" t="str">
        <f t="shared" si="13"/>
        <v>Medium</v>
      </c>
      <c r="K90" t="s">
        <v>11</v>
      </c>
      <c r="L90" t="s">
        <v>11</v>
      </c>
      <c r="M90" t="s">
        <v>11</v>
      </c>
      <c r="N90">
        <v>123</v>
      </c>
      <c r="O90" t="str">
        <f t="shared" si="12"/>
        <v>Medium</v>
      </c>
      <c r="P90" t="s">
        <v>21</v>
      </c>
      <c r="Q90">
        <v>2</v>
      </c>
      <c r="R90">
        <v>0.1</v>
      </c>
      <c r="S90" t="s">
        <v>11</v>
      </c>
      <c r="T90" t="s">
        <v>11</v>
      </c>
      <c r="U90" t="s">
        <v>11</v>
      </c>
      <c r="V90" t="s">
        <v>11</v>
      </c>
      <c r="W90" t="s">
        <v>11</v>
      </c>
      <c r="X90" t="s">
        <v>11</v>
      </c>
    </row>
    <row r="91" spans="1:24" x14ac:dyDescent="0.35">
      <c r="A91" t="s">
        <v>135</v>
      </c>
      <c r="B91" t="s">
        <v>111</v>
      </c>
      <c r="C91" t="s">
        <v>133</v>
      </c>
      <c r="D91" t="s">
        <v>60</v>
      </c>
      <c r="E91">
        <v>7300</v>
      </c>
      <c r="F91" t="str">
        <f t="shared" si="10"/>
        <v>5</v>
      </c>
      <c r="G91">
        <v>4</v>
      </c>
      <c r="H91" t="s">
        <v>25</v>
      </c>
      <c r="I91" t="s">
        <v>77</v>
      </c>
      <c r="J91" t="str">
        <f t="shared" si="13"/>
        <v>Medium</v>
      </c>
      <c r="K91" t="s">
        <v>11</v>
      </c>
      <c r="L91" t="s">
        <v>11</v>
      </c>
      <c r="M91" t="s">
        <v>11</v>
      </c>
      <c r="N91">
        <v>123</v>
      </c>
      <c r="O91" t="str">
        <f t="shared" si="12"/>
        <v>Medium</v>
      </c>
      <c r="P91" t="s">
        <v>24</v>
      </c>
      <c r="Q91">
        <v>2.2999999999999998</v>
      </c>
      <c r="R91">
        <v>0.01</v>
      </c>
      <c r="S91" t="s">
        <v>11</v>
      </c>
      <c r="T91" t="s">
        <v>11</v>
      </c>
      <c r="U91" t="s">
        <v>11</v>
      </c>
      <c r="V91" t="s">
        <v>11</v>
      </c>
      <c r="W91" t="s">
        <v>11</v>
      </c>
      <c r="X91" t="s">
        <v>11</v>
      </c>
    </row>
    <row r="92" spans="1:24" x14ac:dyDescent="0.35">
      <c r="A92" t="s">
        <v>136</v>
      </c>
      <c r="B92" t="s">
        <v>111</v>
      </c>
      <c r="C92" t="s">
        <v>137</v>
      </c>
      <c r="D92" t="s">
        <v>15</v>
      </c>
      <c r="E92">
        <v>1095</v>
      </c>
      <c r="F92" t="str">
        <f t="shared" si="10"/>
        <v>3</v>
      </c>
      <c r="G92">
        <v>3</v>
      </c>
      <c r="H92" t="s">
        <v>25</v>
      </c>
      <c r="I92" t="s">
        <v>28</v>
      </c>
      <c r="J92" t="str">
        <f t="shared" si="13"/>
        <v>Medium</v>
      </c>
      <c r="K92">
        <v>7</v>
      </c>
      <c r="L92" t="str">
        <f t="shared" ref="L92:L113" si="14">IF(K92&lt;6.6, "Acidic", IF(K92&lt;7.4, "Neutral", IF(K92&gt;7.3, "Alkaline")))</f>
        <v>Neutral</v>
      </c>
      <c r="M92">
        <v>12.5</v>
      </c>
      <c r="N92">
        <v>222</v>
      </c>
      <c r="O92" t="str">
        <f t="shared" si="12"/>
        <v>High</v>
      </c>
      <c r="P92" t="s">
        <v>21</v>
      </c>
      <c r="Q92" t="s">
        <v>11</v>
      </c>
      <c r="R92" t="s">
        <v>11</v>
      </c>
      <c r="S92" t="s">
        <v>11</v>
      </c>
      <c r="T92" t="s">
        <v>11</v>
      </c>
      <c r="U92">
        <v>0.51</v>
      </c>
      <c r="V92">
        <f t="shared" ref="V92:V97" si="15">U92*0.05</f>
        <v>2.5500000000000002E-2</v>
      </c>
      <c r="W92" t="s">
        <v>11</v>
      </c>
      <c r="X92" t="s">
        <v>11</v>
      </c>
    </row>
    <row r="93" spans="1:24" x14ac:dyDescent="0.35">
      <c r="A93" t="s">
        <v>136</v>
      </c>
      <c r="B93" t="s">
        <v>111</v>
      </c>
      <c r="C93" t="s">
        <v>137</v>
      </c>
      <c r="D93" t="s">
        <v>15</v>
      </c>
      <c r="E93">
        <v>1095</v>
      </c>
      <c r="F93" t="str">
        <f t="shared" si="10"/>
        <v>3</v>
      </c>
      <c r="G93">
        <v>3</v>
      </c>
      <c r="H93" t="s">
        <v>25</v>
      </c>
      <c r="I93" t="s">
        <v>28</v>
      </c>
      <c r="J93" t="str">
        <f t="shared" si="13"/>
        <v>Medium</v>
      </c>
      <c r="K93">
        <v>6.6</v>
      </c>
      <c r="L93" t="str">
        <f t="shared" si="14"/>
        <v>Neutral</v>
      </c>
      <c r="M93">
        <v>12.7</v>
      </c>
      <c r="N93">
        <v>222</v>
      </c>
      <c r="O93" t="str">
        <f t="shared" si="12"/>
        <v>High</v>
      </c>
      <c r="P93" t="s">
        <v>24</v>
      </c>
      <c r="Q93" t="s">
        <v>11</v>
      </c>
      <c r="R93" t="s">
        <v>11</v>
      </c>
      <c r="S93" t="s">
        <v>11</v>
      </c>
      <c r="T93" t="s">
        <v>11</v>
      </c>
      <c r="U93">
        <v>0.66</v>
      </c>
      <c r="V93">
        <f t="shared" si="15"/>
        <v>3.3000000000000002E-2</v>
      </c>
      <c r="W93" t="s">
        <v>11</v>
      </c>
      <c r="X93" t="s">
        <v>11</v>
      </c>
    </row>
    <row r="94" spans="1:24" x14ac:dyDescent="0.35">
      <c r="A94" t="s">
        <v>136</v>
      </c>
      <c r="B94" t="s">
        <v>111</v>
      </c>
      <c r="C94" t="s">
        <v>137</v>
      </c>
      <c r="D94" t="s">
        <v>15</v>
      </c>
      <c r="E94">
        <v>1095</v>
      </c>
      <c r="F94" t="str">
        <f t="shared" si="10"/>
        <v>3</v>
      </c>
      <c r="G94">
        <v>3</v>
      </c>
      <c r="H94" t="s">
        <v>25</v>
      </c>
      <c r="I94" t="s">
        <v>28</v>
      </c>
      <c r="J94" t="str">
        <f t="shared" si="13"/>
        <v>Medium</v>
      </c>
      <c r="K94">
        <v>7</v>
      </c>
      <c r="L94" t="str">
        <f t="shared" si="14"/>
        <v>Neutral</v>
      </c>
      <c r="M94">
        <v>12.5</v>
      </c>
      <c r="N94">
        <v>222</v>
      </c>
      <c r="O94" t="str">
        <f t="shared" si="12"/>
        <v>High</v>
      </c>
      <c r="P94" t="s">
        <v>21</v>
      </c>
      <c r="Q94" t="s">
        <v>11</v>
      </c>
      <c r="R94" t="s">
        <v>11</v>
      </c>
      <c r="S94" t="s">
        <v>11</v>
      </c>
      <c r="T94" t="s">
        <v>11</v>
      </c>
      <c r="U94">
        <v>2.2599999999999998</v>
      </c>
      <c r="V94">
        <f t="shared" si="15"/>
        <v>0.11299999999999999</v>
      </c>
      <c r="W94" t="s">
        <v>11</v>
      </c>
      <c r="X94" t="s">
        <v>11</v>
      </c>
    </row>
    <row r="95" spans="1:24" x14ac:dyDescent="0.35">
      <c r="A95" t="s">
        <v>136</v>
      </c>
      <c r="B95" t="s">
        <v>111</v>
      </c>
      <c r="C95" t="s">
        <v>137</v>
      </c>
      <c r="D95" t="s">
        <v>15</v>
      </c>
      <c r="E95">
        <v>1095</v>
      </c>
      <c r="F95" t="str">
        <f t="shared" si="10"/>
        <v>3</v>
      </c>
      <c r="G95">
        <v>3</v>
      </c>
      <c r="H95" t="s">
        <v>25</v>
      </c>
      <c r="I95" t="s">
        <v>28</v>
      </c>
      <c r="J95" t="str">
        <f t="shared" si="13"/>
        <v>Medium</v>
      </c>
      <c r="K95">
        <v>6.6</v>
      </c>
      <c r="L95" t="str">
        <f t="shared" si="14"/>
        <v>Neutral</v>
      </c>
      <c r="M95">
        <v>12.7</v>
      </c>
      <c r="N95">
        <v>222</v>
      </c>
      <c r="O95" t="str">
        <f t="shared" si="12"/>
        <v>High</v>
      </c>
      <c r="P95" t="s">
        <v>24</v>
      </c>
      <c r="Q95" t="s">
        <v>11</v>
      </c>
      <c r="R95" t="s">
        <v>11</v>
      </c>
      <c r="S95" t="s">
        <v>11</v>
      </c>
      <c r="T95" t="s">
        <v>11</v>
      </c>
      <c r="U95">
        <v>2.3199999999999998</v>
      </c>
      <c r="V95">
        <f t="shared" si="15"/>
        <v>0.11599999999999999</v>
      </c>
      <c r="W95" t="s">
        <v>11</v>
      </c>
      <c r="X95" t="s">
        <v>11</v>
      </c>
    </row>
    <row r="96" spans="1:24" x14ac:dyDescent="0.35">
      <c r="A96" t="s">
        <v>136</v>
      </c>
      <c r="B96" t="s">
        <v>111</v>
      </c>
      <c r="C96" t="s">
        <v>137</v>
      </c>
      <c r="D96" t="s">
        <v>15</v>
      </c>
      <c r="E96">
        <v>1095</v>
      </c>
      <c r="F96" t="str">
        <f t="shared" si="10"/>
        <v>3</v>
      </c>
      <c r="G96">
        <v>3</v>
      </c>
      <c r="H96" t="s">
        <v>25</v>
      </c>
      <c r="I96" t="s">
        <v>28</v>
      </c>
      <c r="J96" t="str">
        <f t="shared" si="13"/>
        <v>Medium</v>
      </c>
      <c r="K96">
        <v>7</v>
      </c>
      <c r="L96" t="str">
        <f t="shared" si="14"/>
        <v>Neutral</v>
      </c>
      <c r="M96">
        <v>12.5</v>
      </c>
      <c r="N96">
        <v>222</v>
      </c>
      <c r="O96" t="str">
        <f t="shared" si="12"/>
        <v>High</v>
      </c>
      <c r="P96" t="s">
        <v>21</v>
      </c>
      <c r="Q96" t="s">
        <v>11</v>
      </c>
      <c r="R96" t="s">
        <v>11</v>
      </c>
      <c r="S96" t="s">
        <v>11</v>
      </c>
      <c r="T96" t="s">
        <v>11</v>
      </c>
      <c r="U96">
        <v>13.3</v>
      </c>
      <c r="V96">
        <f t="shared" si="15"/>
        <v>0.66500000000000004</v>
      </c>
      <c r="W96" t="s">
        <v>11</v>
      </c>
      <c r="X96" t="s">
        <v>11</v>
      </c>
    </row>
    <row r="97" spans="1:24" x14ac:dyDescent="0.35">
      <c r="A97" t="s">
        <v>136</v>
      </c>
      <c r="B97" t="s">
        <v>111</v>
      </c>
      <c r="C97" t="s">
        <v>137</v>
      </c>
      <c r="D97" t="s">
        <v>15</v>
      </c>
      <c r="E97">
        <v>1095</v>
      </c>
      <c r="F97" t="str">
        <f t="shared" si="10"/>
        <v>3</v>
      </c>
      <c r="G97">
        <v>3</v>
      </c>
      <c r="H97" t="s">
        <v>25</v>
      </c>
      <c r="I97" t="s">
        <v>28</v>
      </c>
      <c r="J97" t="str">
        <f t="shared" si="13"/>
        <v>Medium</v>
      </c>
      <c r="K97">
        <v>6.6</v>
      </c>
      <c r="L97" t="str">
        <f t="shared" si="14"/>
        <v>Neutral</v>
      </c>
      <c r="M97">
        <v>12.7</v>
      </c>
      <c r="N97">
        <v>222</v>
      </c>
      <c r="O97" t="str">
        <f t="shared" si="12"/>
        <v>High</v>
      </c>
      <c r="P97" t="s">
        <v>24</v>
      </c>
      <c r="Q97" t="s">
        <v>11</v>
      </c>
      <c r="R97" t="s">
        <v>11</v>
      </c>
      <c r="S97" t="s">
        <v>11</v>
      </c>
      <c r="T97" t="s">
        <v>11</v>
      </c>
      <c r="U97">
        <v>6.9</v>
      </c>
      <c r="V97">
        <f t="shared" si="15"/>
        <v>0.34500000000000003</v>
      </c>
      <c r="W97" t="s">
        <v>11</v>
      </c>
      <c r="X97" t="s">
        <v>11</v>
      </c>
    </row>
    <row r="98" spans="1:24" x14ac:dyDescent="0.35">
      <c r="A98" t="s">
        <v>138</v>
      </c>
      <c r="B98" t="s">
        <v>111</v>
      </c>
      <c r="C98" t="s">
        <v>139</v>
      </c>
      <c r="D98" t="s">
        <v>60</v>
      </c>
      <c r="E98">
        <v>720</v>
      </c>
      <c r="F98" t="str">
        <f t="shared" si="10"/>
        <v>2</v>
      </c>
      <c r="G98">
        <v>6</v>
      </c>
      <c r="H98" t="s">
        <v>25</v>
      </c>
      <c r="I98" t="s">
        <v>59</v>
      </c>
      <c r="J98" t="str">
        <f t="shared" si="13"/>
        <v>Medium</v>
      </c>
      <c r="K98">
        <v>6.3</v>
      </c>
      <c r="L98" t="str">
        <f t="shared" si="14"/>
        <v>Acidic</v>
      </c>
      <c r="M98">
        <v>11.9</v>
      </c>
      <c r="N98" t="s">
        <v>11</v>
      </c>
      <c r="O98" t="s">
        <v>11</v>
      </c>
      <c r="P98" t="s">
        <v>21</v>
      </c>
      <c r="Q98" t="s">
        <v>11</v>
      </c>
      <c r="R98" t="s">
        <v>11</v>
      </c>
      <c r="S98">
        <v>1.7</v>
      </c>
      <c r="T98">
        <v>0.09</v>
      </c>
      <c r="U98" t="s">
        <v>11</v>
      </c>
      <c r="V98" t="s">
        <v>11</v>
      </c>
      <c r="W98" t="s">
        <v>11</v>
      </c>
      <c r="X98" t="s">
        <v>11</v>
      </c>
    </row>
    <row r="99" spans="1:24" x14ac:dyDescent="0.35">
      <c r="A99" t="s">
        <v>138</v>
      </c>
      <c r="B99" t="s">
        <v>111</v>
      </c>
      <c r="C99" t="s">
        <v>139</v>
      </c>
      <c r="D99" t="s">
        <v>60</v>
      </c>
      <c r="E99">
        <v>720</v>
      </c>
      <c r="F99" t="str">
        <f t="shared" si="10"/>
        <v>2</v>
      </c>
      <c r="G99">
        <v>6</v>
      </c>
      <c r="H99" t="s">
        <v>25</v>
      </c>
      <c r="I99" t="s">
        <v>59</v>
      </c>
      <c r="J99" t="str">
        <f t="shared" si="13"/>
        <v>Medium</v>
      </c>
      <c r="K99">
        <v>6.3</v>
      </c>
      <c r="L99" t="str">
        <f t="shared" si="14"/>
        <v>Acidic</v>
      </c>
      <c r="M99">
        <v>11.9</v>
      </c>
      <c r="N99" t="s">
        <v>11</v>
      </c>
      <c r="O99" t="s">
        <v>11</v>
      </c>
      <c r="P99" t="s">
        <v>24</v>
      </c>
      <c r="Q99" t="s">
        <v>11</v>
      </c>
      <c r="R99" t="s">
        <v>11</v>
      </c>
      <c r="S99">
        <v>2.4</v>
      </c>
      <c r="T99">
        <v>0.09</v>
      </c>
      <c r="U99" t="s">
        <v>11</v>
      </c>
      <c r="V99" t="s">
        <v>11</v>
      </c>
      <c r="W99" t="s">
        <v>11</v>
      </c>
      <c r="X99" t="s">
        <v>11</v>
      </c>
    </row>
    <row r="100" spans="1:24" x14ac:dyDescent="0.35">
      <c r="A100" t="s">
        <v>138</v>
      </c>
      <c r="B100" t="s">
        <v>111</v>
      </c>
      <c r="C100" t="s">
        <v>139</v>
      </c>
      <c r="D100" t="s">
        <v>60</v>
      </c>
      <c r="E100">
        <v>720</v>
      </c>
      <c r="F100" t="str">
        <f t="shared" si="10"/>
        <v>2</v>
      </c>
      <c r="G100">
        <v>6</v>
      </c>
      <c r="H100" t="s">
        <v>25</v>
      </c>
      <c r="I100" t="s">
        <v>59</v>
      </c>
      <c r="J100" t="str">
        <f t="shared" si="13"/>
        <v>Medium</v>
      </c>
      <c r="K100">
        <v>6.3</v>
      </c>
      <c r="L100" t="str">
        <f t="shared" si="14"/>
        <v>Acidic</v>
      </c>
      <c r="M100">
        <v>11.3</v>
      </c>
      <c r="N100" t="s">
        <v>11</v>
      </c>
      <c r="O100" t="s">
        <v>11</v>
      </c>
      <c r="P100" t="s">
        <v>21</v>
      </c>
      <c r="Q100" t="s">
        <v>11</v>
      </c>
      <c r="R100" t="s">
        <v>11</v>
      </c>
      <c r="S100">
        <v>3.6</v>
      </c>
      <c r="T100">
        <v>0.21</v>
      </c>
      <c r="U100" t="s">
        <v>11</v>
      </c>
      <c r="V100" t="s">
        <v>11</v>
      </c>
      <c r="W100" t="s">
        <v>11</v>
      </c>
      <c r="X100" t="s">
        <v>11</v>
      </c>
    </row>
    <row r="101" spans="1:24" x14ac:dyDescent="0.35">
      <c r="A101" t="s">
        <v>138</v>
      </c>
      <c r="B101" t="s">
        <v>111</v>
      </c>
      <c r="C101" t="s">
        <v>139</v>
      </c>
      <c r="D101" t="s">
        <v>60</v>
      </c>
      <c r="E101">
        <v>720</v>
      </c>
      <c r="F101" t="str">
        <f t="shared" si="10"/>
        <v>2</v>
      </c>
      <c r="G101">
        <v>6</v>
      </c>
      <c r="H101" t="s">
        <v>25</v>
      </c>
      <c r="I101" t="s">
        <v>59</v>
      </c>
      <c r="J101" t="str">
        <f t="shared" si="13"/>
        <v>Medium</v>
      </c>
      <c r="K101">
        <v>6.3</v>
      </c>
      <c r="L101" t="str">
        <f t="shared" si="14"/>
        <v>Acidic</v>
      </c>
      <c r="M101">
        <v>11.3</v>
      </c>
      <c r="N101" t="s">
        <v>11</v>
      </c>
      <c r="O101" t="s">
        <v>11</v>
      </c>
      <c r="P101" t="s">
        <v>24</v>
      </c>
      <c r="Q101" t="s">
        <v>11</v>
      </c>
      <c r="R101" t="s">
        <v>11</v>
      </c>
      <c r="S101">
        <v>3.7</v>
      </c>
      <c r="T101">
        <v>0.2</v>
      </c>
      <c r="U101" t="s">
        <v>11</v>
      </c>
      <c r="V101" t="s">
        <v>11</v>
      </c>
      <c r="W101" t="s">
        <v>11</v>
      </c>
      <c r="X101" t="s">
        <v>11</v>
      </c>
    </row>
    <row r="102" spans="1:24" x14ac:dyDescent="0.35">
      <c r="A102" t="s">
        <v>140</v>
      </c>
      <c r="B102" t="s">
        <v>111</v>
      </c>
      <c r="C102" t="s">
        <v>133</v>
      </c>
      <c r="D102" t="s">
        <v>11</v>
      </c>
      <c r="E102">
        <v>101</v>
      </c>
      <c r="F102" t="str">
        <f t="shared" si="10"/>
        <v>1</v>
      </c>
      <c r="G102">
        <v>3</v>
      </c>
      <c r="H102" t="s">
        <v>11</v>
      </c>
      <c r="I102" t="s">
        <v>12</v>
      </c>
      <c r="J102" t="str">
        <f t="shared" si="13"/>
        <v>Coarse</v>
      </c>
      <c r="K102">
        <v>6.45</v>
      </c>
      <c r="L102" t="str">
        <f t="shared" si="14"/>
        <v>Acidic</v>
      </c>
      <c r="M102">
        <v>24.7</v>
      </c>
      <c r="N102">
        <v>0</v>
      </c>
      <c r="O102" t="str">
        <f t="shared" si="12"/>
        <v>Low</v>
      </c>
      <c r="P102" t="s">
        <v>21</v>
      </c>
      <c r="Q102" t="s">
        <v>11</v>
      </c>
      <c r="R102" t="s">
        <v>11</v>
      </c>
      <c r="S102">
        <v>95.6</v>
      </c>
      <c r="T102">
        <v>9.5</v>
      </c>
      <c r="U102" t="s">
        <v>11</v>
      </c>
      <c r="V102" t="s">
        <v>11</v>
      </c>
      <c r="W102">
        <v>5</v>
      </c>
      <c r="X102">
        <v>1.1000000000000001</v>
      </c>
    </row>
    <row r="103" spans="1:24" x14ac:dyDescent="0.35">
      <c r="A103" t="s">
        <v>140</v>
      </c>
      <c r="B103" t="s">
        <v>111</v>
      </c>
      <c r="C103" t="s">
        <v>133</v>
      </c>
      <c r="D103" t="s">
        <v>11</v>
      </c>
      <c r="E103">
        <v>101</v>
      </c>
      <c r="F103" t="str">
        <f t="shared" si="10"/>
        <v>1</v>
      </c>
      <c r="G103">
        <v>3</v>
      </c>
      <c r="H103" t="s">
        <v>11</v>
      </c>
      <c r="I103" t="s">
        <v>12</v>
      </c>
      <c r="J103" t="str">
        <f t="shared" si="13"/>
        <v>Coarse</v>
      </c>
      <c r="K103">
        <v>6.45</v>
      </c>
      <c r="L103" t="str">
        <f t="shared" si="14"/>
        <v>Acidic</v>
      </c>
      <c r="M103">
        <v>24.7</v>
      </c>
      <c r="N103">
        <v>0</v>
      </c>
      <c r="O103" t="str">
        <f t="shared" si="12"/>
        <v>Low</v>
      </c>
      <c r="P103" t="s">
        <v>24</v>
      </c>
      <c r="Q103" t="s">
        <v>11</v>
      </c>
      <c r="R103" t="s">
        <v>11</v>
      </c>
      <c r="S103">
        <v>104.9</v>
      </c>
      <c r="T103">
        <v>9.1999999999999993</v>
      </c>
      <c r="U103" t="s">
        <v>11</v>
      </c>
      <c r="V103" t="s">
        <v>11</v>
      </c>
      <c r="W103">
        <v>4</v>
      </c>
      <c r="X103">
        <v>0.7</v>
      </c>
    </row>
    <row r="104" spans="1:24" x14ac:dyDescent="0.35">
      <c r="A104" t="s">
        <v>141</v>
      </c>
      <c r="B104" t="s">
        <v>111</v>
      </c>
      <c r="C104" t="s">
        <v>142</v>
      </c>
      <c r="D104" t="s">
        <v>130</v>
      </c>
      <c r="E104">
        <v>1460</v>
      </c>
      <c r="F104" t="str">
        <f t="shared" si="10"/>
        <v>4</v>
      </c>
      <c r="G104">
        <v>3</v>
      </c>
      <c r="H104" t="s">
        <v>23</v>
      </c>
      <c r="I104" t="s">
        <v>12</v>
      </c>
      <c r="J104" t="str">
        <f t="shared" si="13"/>
        <v>Coarse</v>
      </c>
      <c r="K104">
        <v>6.5</v>
      </c>
      <c r="L104" t="str">
        <f t="shared" si="14"/>
        <v>Acidic</v>
      </c>
      <c r="M104">
        <v>12.2</v>
      </c>
      <c r="N104">
        <v>180</v>
      </c>
      <c r="O104" t="str">
        <f t="shared" si="12"/>
        <v>Medium</v>
      </c>
      <c r="P104" t="s">
        <v>21</v>
      </c>
      <c r="Q104">
        <v>66.400000000000006</v>
      </c>
      <c r="R104">
        <f>Q104*0.05</f>
        <v>3.3200000000000003</v>
      </c>
      <c r="S104" t="s">
        <v>11</v>
      </c>
      <c r="T104" t="s">
        <v>11</v>
      </c>
      <c r="U104" t="s">
        <v>11</v>
      </c>
      <c r="V104" t="s">
        <v>11</v>
      </c>
      <c r="W104" t="s">
        <v>11</v>
      </c>
      <c r="X104" t="s">
        <v>11</v>
      </c>
    </row>
    <row r="105" spans="1:24" x14ac:dyDescent="0.35">
      <c r="A105" t="s">
        <v>141</v>
      </c>
      <c r="B105" t="s">
        <v>111</v>
      </c>
      <c r="C105" t="s">
        <v>142</v>
      </c>
      <c r="D105" t="s">
        <v>130</v>
      </c>
      <c r="E105">
        <v>1460</v>
      </c>
      <c r="F105" t="str">
        <f t="shared" si="10"/>
        <v>4</v>
      </c>
      <c r="G105">
        <v>3</v>
      </c>
      <c r="H105" t="s">
        <v>23</v>
      </c>
      <c r="I105" t="s">
        <v>12</v>
      </c>
      <c r="J105" t="str">
        <f t="shared" si="13"/>
        <v>Coarse</v>
      </c>
      <c r="K105">
        <v>6.5</v>
      </c>
      <c r="L105" t="str">
        <f t="shared" si="14"/>
        <v>Acidic</v>
      </c>
      <c r="M105">
        <v>12.2</v>
      </c>
      <c r="N105">
        <v>180</v>
      </c>
      <c r="O105" t="str">
        <f t="shared" si="12"/>
        <v>Medium</v>
      </c>
      <c r="P105" t="s">
        <v>24</v>
      </c>
      <c r="Q105">
        <v>35</v>
      </c>
      <c r="R105">
        <f t="shared" ref="R105:R111" si="16">Q105*0.05</f>
        <v>1.75</v>
      </c>
      <c r="S105" t="s">
        <v>11</v>
      </c>
      <c r="T105" t="s">
        <v>11</v>
      </c>
      <c r="U105" t="s">
        <v>11</v>
      </c>
      <c r="V105" t="s">
        <v>11</v>
      </c>
      <c r="W105" t="s">
        <v>11</v>
      </c>
      <c r="X105" t="s">
        <v>11</v>
      </c>
    </row>
    <row r="106" spans="1:24" x14ac:dyDescent="0.35">
      <c r="A106" t="s">
        <v>141</v>
      </c>
      <c r="B106" t="s">
        <v>111</v>
      </c>
      <c r="C106" t="s">
        <v>142</v>
      </c>
      <c r="D106" t="s">
        <v>130</v>
      </c>
      <c r="E106">
        <v>1460</v>
      </c>
      <c r="F106" t="str">
        <f t="shared" si="10"/>
        <v>4</v>
      </c>
      <c r="G106">
        <v>3</v>
      </c>
      <c r="H106" t="s">
        <v>23</v>
      </c>
      <c r="I106" t="s">
        <v>12</v>
      </c>
      <c r="J106" t="str">
        <f t="shared" si="13"/>
        <v>Coarse</v>
      </c>
      <c r="K106">
        <v>6.5</v>
      </c>
      <c r="L106" t="str">
        <f t="shared" si="14"/>
        <v>Acidic</v>
      </c>
      <c r="M106">
        <v>12.2</v>
      </c>
      <c r="N106">
        <v>180</v>
      </c>
      <c r="O106" t="str">
        <f t="shared" si="12"/>
        <v>Medium</v>
      </c>
      <c r="P106" t="s">
        <v>21</v>
      </c>
      <c r="Q106">
        <v>33.5</v>
      </c>
      <c r="R106">
        <f t="shared" si="16"/>
        <v>1.675</v>
      </c>
      <c r="S106" t="s">
        <v>11</v>
      </c>
      <c r="T106" t="s">
        <v>11</v>
      </c>
      <c r="U106" t="s">
        <v>11</v>
      </c>
      <c r="V106" t="s">
        <v>11</v>
      </c>
      <c r="W106" t="s">
        <v>11</v>
      </c>
      <c r="X106" t="s">
        <v>11</v>
      </c>
    </row>
    <row r="107" spans="1:24" x14ac:dyDescent="0.35">
      <c r="A107" t="s">
        <v>141</v>
      </c>
      <c r="B107" t="s">
        <v>111</v>
      </c>
      <c r="C107" t="s">
        <v>142</v>
      </c>
      <c r="D107" t="s">
        <v>130</v>
      </c>
      <c r="E107">
        <v>1460</v>
      </c>
      <c r="F107" t="str">
        <f t="shared" si="10"/>
        <v>4</v>
      </c>
      <c r="G107">
        <v>3</v>
      </c>
      <c r="H107" t="s">
        <v>23</v>
      </c>
      <c r="I107" t="s">
        <v>12</v>
      </c>
      <c r="J107" t="str">
        <f t="shared" si="13"/>
        <v>Coarse</v>
      </c>
      <c r="K107">
        <v>6.5</v>
      </c>
      <c r="L107" t="str">
        <f t="shared" si="14"/>
        <v>Acidic</v>
      </c>
      <c r="M107">
        <v>12.2</v>
      </c>
      <c r="N107">
        <v>180</v>
      </c>
      <c r="O107" t="str">
        <f t="shared" si="12"/>
        <v>Medium</v>
      </c>
      <c r="P107" t="s">
        <v>24</v>
      </c>
      <c r="Q107">
        <v>32.1</v>
      </c>
      <c r="R107">
        <f t="shared" si="16"/>
        <v>1.6050000000000002</v>
      </c>
      <c r="S107" t="s">
        <v>11</v>
      </c>
      <c r="T107" t="s">
        <v>11</v>
      </c>
      <c r="U107" t="s">
        <v>11</v>
      </c>
      <c r="V107" t="s">
        <v>11</v>
      </c>
      <c r="W107" t="s">
        <v>11</v>
      </c>
      <c r="X107" t="s">
        <v>11</v>
      </c>
    </row>
    <row r="108" spans="1:24" x14ac:dyDescent="0.35">
      <c r="A108" t="s">
        <v>141</v>
      </c>
      <c r="B108" t="s">
        <v>111</v>
      </c>
      <c r="C108" t="s">
        <v>142</v>
      </c>
      <c r="D108" t="s">
        <v>15</v>
      </c>
      <c r="E108">
        <v>1460</v>
      </c>
      <c r="F108" t="str">
        <f t="shared" si="10"/>
        <v>4</v>
      </c>
      <c r="G108">
        <v>3</v>
      </c>
      <c r="H108" t="s">
        <v>23</v>
      </c>
      <c r="I108" t="s">
        <v>12</v>
      </c>
      <c r="J108" t="str">
        <f t="shared" si="13"/>
        <v>Coarse</v>
      </c>
      <c r="K108">
        <v>6.5</v>
      </c>
      <c r="L108" t="str">
        <f t="shared" si="14"/>
        <v>Acidic</v>
      </c>
      <c r="M108">
        <v>12.2</v>
      </c>
      <c r="N108">
        <v>180</v>
      </c>
      <c r="O108" t="str">
        <f t="shared" si="12"/>
        <v>Medium</v>
      </c>
      <c r="P108" t="s">
        <v>21</v>
      </c>
      <c r="Q108">
        <v>14.6</v>
      </c>
      <c r="R108">
        <f t="shared" si="16"/>
        <v>0.73</v>
      </c>
      <c r="S108" t="s">
        <v>11</v>
      </c>
      <c r="T108" t="s">
        <v>11</v>
      </c>
      <c r="U108" t="s">
        <v>11</v>
      </c>
      <c r="V108" t="s">
        <v>11</v>
      </c>
      <c r="W108" t="s">
        <v>11</v>
      </c>
      <c r="X108" t="s">
        <v>11</v>
      </c>
    </row>
    <row r="109" spans="1:24" x14ac:dyDescent="0.35">
      <c r="A109" t="s">
        <v>141</v>
      </c>
      <c r="B109" t="s">
        <v>111</v>
      </c>
      <c r="C109" t="s">
        <v>142</v>
      </c>
      <c r="D109" t="s">
        <v>15</v>
      </c>
      <c r="E109">
        <v>1460</v>
      </c>
      <c r="F109" t="str">
        <f t="shared" si="10"/>
        <v>4</v>
      </c>
      <c r="G109">
        <v>3</v>
      </c>
      <c r="H109" t="s">
        <v>23</v>
      </c>
      <c r="I109" t="s">
        <v>12</v>
      </c>
      <c r="J109" t="str">
        <f t="shared" si="13"/>
        <v>Coarse</v>
      </c>
      <c r="K109">
        <v>6.5</v>
      </c>
      <c r="L109" t="str">
        <f t="shared" si="14"/>
        <v>Acidic</v>
      </c>
      <c r="M109">
        <v>12.2</v>
      </c>
      <c r="N109">
        <v>180</v>
      </c>
      <c r="O109" t="str">
        <f t="shared" si="12"/>
        <v>Medium</v>
      </c>
      <c r="P109" t="s">
        <v>24</v>
      </c>
      <c r="Q109">
        <v>14.5</v>
      </c>
      <c r="R109">
        <f t="shared" si="16"/>
        <v>0.72500000000000009</v>
      </c>
      <c r="S109" t="s">
        <v>11</v>
      </c>
      <c r="T109" t="s">
        <v>11</v>
      </c>
      <c r="U109" t="s">
        <v>11</v>
      </c>
      <c r="V109" t="s">
        <v>11</v>
      </c>
      <c r="W109" t="s">
        <v>11</v>
      </c>
      <c r="X109" t="s">
        <v>11</v>
      </c>
    </row>
    <row r="110" spans="1:24" x14ac:dyDescent="0.35">
      <c r="A110" t="s">
        <v>141</v>
      </c>
      <c r="B110" t="s">
        <v>111</v>
      </c>
      <c r="C110" t="s">
        <v>142</v>
      </c>
      <c r="D110" t="s">
        <v>15</v>
      </c>
      <c r="E110">
        <v>1460</v>
      </c>
      <c r="F110" t="str">
        <f t="shared" si="10"/>
        <v>4</v>
      </c>
      <c r="G110">
        <v>3</v>
      </c>
      <c r="H110" t="s">
        <v>23</v>
      </c>
      <c r="I110" t="s">
        <v>12</v>
      </c>
      <c r="J110" t="str">
        <f t="shared" si="13"/>
        <v>Coarse</v>
      </c>
      <c r="K110">
        <v>6.5</v>
      </c>
      <c r="L110" t="str">
        <f t="shared" si="14"/>
        <v>Acidic</v>
      </c>
      <c r="M110">
        <v>12.2</v>
      </c>
      <c r="N110">
        <v>180</v>
      </c>
      <c r="O110" t="str">
        <f t="shared" si="12"/>
        <v>Medium</v>
      </c>
      <c r="P110" t="s">
        <v>21</v>
      </c>
      <c r="Q110">
        <v>21.5</v>
      </c>
      <c r="R110">
        <f t="shared" si="16"/>
        <v>1.075</v>
      </c>
      <c r="S110" t="s">
        <v>11</v>
      </c>
      <c r="T110" t="s">
        <v>11</v>
      </c>
      <c r="U110" t="s">
        <v>11</v>
      </c>
      <c r="V110" t="s">
        <v>11</v>
      </c>
      <c r="W110" t="s">
        <v>11</v>
      </c>
      <c r="X110" t="s">
        <v>11</v>
      </c>
    </row>
    <row r="111" spans="1:24" x14ac:dyDescent="0.35">
      <c r="A111" t="s">
        <v>141</v>
      </c>
      <c r="B111" t="s">
        <v>111</v>
      </c>
      <c r="C111" t="s">
        <v>142</v>
      </c>
      <c r="D111" t="s">
        <v>15</v>
      </c>
      <c r="E111">
        <v>1460</v>
      </c>
      <c r="F111" t="str">
        <f t="shared" si="10"/>
        <v>4</v>
      </c>
      <c r="G111">
        <v>3</v>
      </c>
      <c r="H111" t="s">
        <v>23</v>
      </c>
      <c r="I111" t="s">
        <v>12</v>
      </c>
      <c r="J111" t="str">
        <f t="shared" si="13"/>
        <v>Coarse</v>
      </c>
      <c r="K111">
        <v>6.5</v>
      </c>
      <c r="L111" t="str">
        <f t="shared" si="14"/>
        <v>Acidic</v>
      </c>
      <c r="M111">
        <v>12.2</v>
      </c>
      <c r="N111">
        <v>180</v>
      </c>
      <c r="O111" t="str">
        <f t="shared" si="12"/>
        <v>Medium</v>
      </c>
      <c r="P111" t="s">
        <v>24</v>
      </c>
      <c r="Q111">
        <v>20.3</v>
      </c>
      <c r="R111">
        <f t="shared" si="16"/>
        <v>1.0150000000000001</v>
      </c>
      <c r="S111" t="s">
        <v>11</v>
      </c>
      <c r="T111" t="s">
        <v>11</v>
      </c>
      <c r="U111" t="s">
        <v>11</v>
      </c>
      <c r="V111" t="s">
        <v>11</v>
      </c>
      <c r="W111" t="s">
        <v>11</v>
      </c>
      <c r="X111" t="s">
        <v>11</v>
      </c>
    </row>
    <row r="112" spans="1:24" x14ac:dyDescent="0.35">
      <c r="A112" t="s">
        <v>143</v>
      </c>
      <c r="B112" t="s">
        <v>111</v>
      </c>
      <c r="C112" t="s">
        <v>118</v>
      </c>
      <c r="D112" t="s">
        <v>11</v>
      </c>
      <c r="E112">
        <v>96</v>
      </c>
      <c r="F112" t="str">
        <f t="shared" si="10"/>
        <v>1</v>
      </c>
      <c r="G112">
        <v>4</v>
      </c>
      <c r="H112" t="s">
        <v>23</v>
      </c>
      <c r="I112" t="s">
        <v>11</v>
      </c>
      <c r="J112" t="s">
        <v>11</v>
      </c>
      <c r="K112">
        <v>6.4</v>
      </c>
      <c r="L112" t="str">
        <f t="shared" si="14"/>
        <v>Acidic</v>
      </c>
      <c r="M112">
        <v>7.8</v>
      </c>
      <c r="N112" t="s">
        <v>11</v>
      </c>
      <c r="O112" t="s">
        <v>11</v>
      </c>
      <c r="P112" t="s">
        <v>21</v>
      </c>
      <c r="Q112" t="s">
        <v>11</v>
      </c>
      <c r="R112" t="s">
        <v>11</v>
      </c>
      <c r="S112">
        <v>1500</v>
      </c>
      <c r="T112">
        <f>S112*0.05</f>
        <v>75</v>
      </c>
      <c r="U112" t="s">
        <v>11</v>
      </c>
      <c r="V112" t="s">
        <v>11</v>
      </c>
      <c r="W112" t="s">
        <v>11</v>
      </c>
      <c r="X112" t="s">
        <v>11</v>
      </c>
    </row>
    <row r="113" spans="1:24" x14ac:dyDescent="0.35">
      <c r="A113" t="s">
        <v>143</v>
      </c>
      <c r="B113" t="s">
        <v>111</v>
      </c>
      <c r="C113" t="s">
        <v>118</v>
      </c>
      <c r="D113" t="s">
        <v>11</v>
      </c>
      <c r="E113">
        <v>97</v>
      </c>
      <c r="F113" t="str">
        <f t="shared" si="10"/>
        <v>1</v>
      </c>
      <c r="G113">
        <v>4</v>
      </c>
      <c r="H113" t="s">
        <v>23</v>
      </c>
      <c r="I113" t="s">
        <v>11</v>
      </c>
      <c r="J113" t="s">
        <v>11</v>
      </c>
      <c r="K113">
        <v>6.4</v>
      </c>
      <c r="L113" t="str">
        <f t="shared" si="14"/>
        <v>Acidic</v>
      </c>
      <c r="M113">
        <v>6.8</v>
      </c>
      <c r="N113" t="s">
        <v>11</v>
      </c>
      <c r="O113" t="s">
        <v>11</v>
      </c>
      <c r="P113" t="s">
        <v>24</v>
      </c>
      <c r="Q113" t="s">
        <v>11</v>
      </c>
      <c r="R113" t="s">
        <v>11</v>
      </c>
      <c r="S113">
        <v>650</v>
      </c>
      <c r="T113">
        <f>S113*0.05</f>
        <v>32.5</v>
      </c>
      <c r="U113" t="s">
        <v>11</v>
      </c>
      <c r="V113" t="s">
        <v>11</v>
      </c>
      <c r="W113" t="s">
        <v>11</v>
      </c>
      <c r="X113" t="s">
        <v>11</v>
      </c>
    </row>
    <row r="114" spans="1:24" x14ac:dyDescent="0.35">
      <c r="A114" t="s">
        <v>144</v>
      </c>
      <c r="B114" t="s">
        <v>111</v>
      </c>
      <c r="C114" t="s">
        <v>112</v>
      </c>
      <c r="D114" t="s">
        <v>15</v>
      </c>
      <c r="E114">
        <v>720</v>
      </c>
      <c r="F114" t="str">
        <f t="shared" si="10"/>
        <v>2</v>
      </c>
      <c r="G114">
        <v>3</v>
      </c>
      <c r="H114" t="s">
        <v>25</v>
      </c>
      <c r="I114" t="s">
        <v>145</v>
      </c>
      <c r="J114" t="str">
        <f t="shared" si="13"/>
        <v>Medium</v>
      </c>
      <c r="K114" t="s">
        <v>11</v>
      </c>
      <c r="L114" t="s">
        <v>11</v>
      </c>
      <c r="M114" t="s">
        <v>11</v>
      </c>
      <c r="N114">
        <v>180</v>
      </c>
      <c r="O114" t="str">
        <f t="shared" si="12"/>
        <v>Medium</v>
      </c>
      <c r="P114" t="s">
        <v>21</v>
      </c>
      <c r="Q114" t="s">
        <v>11</v>
      </c>
      <c r="R114" t="s">
        <v>11</v>
      </c>
      <c r="S114" t="s">
        <v>11</v>
      </c>
      <c r="T114" t="s">
        <v>11</v>
      </c>
      <c r="U114">
        <v>0.86</v>
      </c>
      <c r="V114">
        <f>U114*0.05</f>
        <v>4.3000000000000003E-2</v>
      </c>
      <c r="W114" t="s">
        <v>11</v>
      </c>
      <c r="X114" t="s">
        <v>11</v>
      </c>
    </row>
    <row r="115" spans="1:24" x14ac:dyDescent="0.35">
      <c r="A115" t="s">
        <v>144</v>
      </c>
      <c r="B115" t="s">
        <v>111</v>
      </c>
      <c r="C115" t="s">
        <v>112</v>
      </c>
      <c r="D115" t="s">
        <v>15</v>
      </c>
      <c r="E115">
        <v>720</v>
      </c>
      <c r="F115" t="str">
        <f t="shared" si="10"/>
        <v>2</v>
      </c>
      <c r="G115">
        <v>3</v>
      </c>
      <c r="H115" t="s">
        <v>25</v>
      </c>
      <c r="I115" t="s">
        <v>145</v>
      </c>
      <c r="J115" t="str">
        <f t="shared" si="13"/>
        <v>Medium</v>
      </c>
      <c r="K115" t="s">
        <v>11</v>
      </c>
      <c r="L115" t="s">
        <v>11</v>
      </c>
      <c r="M115" t="s">
        <v>11</v>
      </c>
      <c r="N115">
        <v>180</v>
      </c>
      <c r="O115" t="str">
        <f t="shared" si="12"/>
        <v>Medium</v>
      </c>
      <c r="P115" t="s">
        <v>24</v>
      </c>
      <c r="Q115" t="s">
        <v>11</v>
      </c>
      <c r="R115" t="s">
        <v>11</v>
      </c>
      <c r="S115" t="s">
        <v>11</v>
      </c>
      <c r="T115" t="s">
        <v>11</v>
      </c>
      <c r="U115">
        <v>0.93</v>
      </c>
      <c r="V115">
        <f t="shared" ref="T115:V129" si="17">U115*0.05</f>
        <v>4.6500000000000007E-2</v>
      </c>
      <c r="W115" t="s">
        <v>11</v>
      </c>
      <c r="X115" t="s">
        <v>11</v>
      </c>
    </row>
    <row r="116" spans="1:24" x14ac:dyDescent="0.35">
      <c r="A116" t="s">
        <v>144</v>
      </c>
      <c r="B116" t="s">
        <v>111</v>
      </c>
      <c r="C116" t="s">
        <v>112</v>
      </c>
      <c r="D116" t="s">
        <v>15</v>
      </c>
      <c r="E116">
        <v>720</v>
      </c>
      <c r="F116" t="str">
        <f t="shared" si="10"/>
        <v>2</v>
      </c>
      <c r="G116">
        <v>3</v>
      </c>
      <c r="H116" t="s">
        <v>25</v>
      </c>
      <c r="I116" t="s">
        <v>145</v>
      </c>
      <c r="J116" t="str">
        <f t="shared" si="13"/>
        <v>Medium</v>
      </c>
      <c r="K116" t="s">
        <v>11</v>
      </c>
      <c r="L116" t="s">
        <v>11</v>
      </c>
      <c r="M116" t="s">
        <v>11</v>
      </c>
      <c r="N116">
        <v>181</v>
      </c>
      <c r="O116" t="str">
        <f t="shared" si="12"/>
        <v>Medium</v>
      </c>
      <c r="P116" t="s">
        <v>21</v>
      </c>
      <c r="Q116" t="s">
        <v>11</v>
      </c>
      <c r="R116" t="s">
        <v>11</v>
      </c>
      <c r="S116" t="s">
        <v>11</v>
      </c>
      <c r="T116" t="s">
        <v>11</v>
      </c>
      <c r="U116">
        <v>3.73</v>
      </c>
      <c r="V116">
        <f t="shared" si="17"/>
        <v>0.1865</v>
      </c>
      <c r="W116" t="s">
        <v>11</v>
      </c>
      <c r="X116" t="s">
        <v>11</v>
      </c>
    </row>
    <row r="117" spans="1:24" x14ac:dyDescent="0.35">
      <c r="A117" t="s">
        <v>144</v>
      </c>
      <c r="B117" t="s">
        <v>111</v>
      </c>
      <c r="C117" t="s">
        <v>112</v>
      </c>
      <c r="D117" t="s">
        <v>15</v>
      </c>
      <c r="E117">
        <v>720</v>
      </c>
      <c r="F117" t="str">
        <f t="shared" si="10"/>
        <v>2</v>
      </c>
      <c r="G117">
        <v>3</v>
      </c>
      <c r="H117" t="s">
        <v>25</v>
      </c>
      <c r="I117" t="s">
        <v>145</v>
      </c>
      <c r="J117" t="str">
        <f t="shared" si="13"/>
        <v>Medium</v>
      </c>
      <c r="K117" t="s">
        <v>11</v>
      </c>
      <c r="L117" t="s">
        <v>11</v>
      </c>
      <c r="M117" t="s">
        <v>11</v>
      </c>
      <c r="N117">
        <v>182</v>
      </c>
      <c r="O117" t="str">
        <f t="shared" si="12"/>
        <v>Medium</v>
      </c>
      <c r="P117" t="s">
        <v>24</v>
      </c>
      <c r="Q117" t="s">
        <v>11</v>
      </c>
      <c r="R117" t="s">
        <v>11</v>
      </c>
      <c r="S117" t="s">
        <v>11</v>
      </c>
      <c r="T117" t="s">
        <v>11</v>
      </c>
      <c r="U117">
        <v>2.76</v>
      </c>
      <c r="V117">
        <f t="shared" si="17"/>
        <v>0.13799999999999998</v>
      </c>
      <c r="W117" t="s">
        <v>11</v>
      </c>
      <c r="X117" t="s">
        <v>11</v>
      </c>
    </row>
    <row r="118" spans="1:24" x14ac:dyDescent="0.35">
      <c r="A118" t="s">
        <v>146</v>
      </c>
      <c r="B118" t="s">
        <v>111</v>
      </c>
      <c r="C118" t="s">
        <v>147</v>
      </c>
      <c r="D118" t="s">
        <v>148</v>
      </c>
      <c r="E118">
        <v>1095</v>
      </c>
      <c r="F118" t="str">
        <f t="shared" si="10"/>
        <v>3</v>
      </c>
      <c r="G118">
        <v>3</v>
      </c>
      <c r="H118" t="s">
        <v>11</v>
      </c>
      <c r="I118" t="s">
        <v>11</v>
      </c>
      <c r="J118" t="s">
        <v>11</v>
      </c>
      <c r="K118" t="s">
        <v>11</v>
      </c>
      <c r="L118" t="s">
        <v>11</v>
      </c>
      <c r="M118" t="s">
        <v>11</v>
      </c>
      <c r="N118">
        <v>72</v>
      </c>
      <c r="O118" t="str">
        <f t="shared" si="12"/>
        <v>Low</v>
      </c>
      <c r="P118" t="s">
        <v>21</v>
      </c>
      <c r="Q118" t="s">
        <v>11</v>
      </c>
      <c r="R118" t="s">
        <v>11</v>
      </c>
      <c r="S118">
        <v>1982</v>
      </c>
      <c r="T118">
        <f t="shared" si="17"/>
        <v>99.100000000000009</v>
      </c>
      <c r="U118" t="s">
        <v>11</v>
      </c>
      <c r="V118" t="s">
        <v>11</v>
      </c>
      <c r="W118" t="s">
        <v>11</v>
      </c>
      <c r="X118" t="s">
        <v>11</v>
      </c>
    </row>
    <row r="119" spans="1:24" x14ac:dyDescent="0.35">
      <c r="A119" t="s">
        <v>146</v>
      </c>
      <c r="B119" t="s">
        <v>111</v>
      </c>
      <c r="C119" t="s">
        <v>147</v>
      </c>
      <c r="D119" t="s">
        <v>148</v>
      </c>
      <c r="E119">
        <v>1095</v>
      </c>
      <c r="F119" t="str">
        <f t="shared" si="10"/>
        <v>3</v>
      </c>
      <c r="G119">
        <v>3</v>
      </c>
      <c r="H119" t="s">
        <v>11</v>
      </c>
      <c r="I119" t="s">
        <v>11</v>
      </c>
      <c r="J119" t="s">
        <v>11</v>
      </c>
      <c r="K119" t="s">
        <v>11</v>
      </c>
      <c r="L119" t="s">
        <v>11</v>
      </c>
      <c r="M119" t="s">
        <v>11</v>
      </c>
      <c r="N119">
        <v>72</v>
      </c>
      <c r="O119" t="str">
        <f t="shared" si="12"/>
        <v>Low</v>
      </c>
      <c r="P119" t="s">
        <v>24</v>
      </c>
      <c r="Q119" t="s">
        <v>11</v>
      </c>
      <c r="R119" t="s">
        <v>11</v>
      </c>
      <c r="S119">
        <v>1885</v>
      </c>
      <c r="T119">
        <f t="shared" si="17"/>
        <v>94.25</v>
      </c>
      <c r="U119" t="s">
        <v>11</v>
      </c>
      <c r="V119" t="s">
        <v>11</v>
      </c>
      <c r="W119" t="s">
        <v>11</v>
      </c>
      <c r="X119" t="s">
        <v>11</v>
      </c>
    </row>
    <row r="120" spans="1:24" x14ac:dyDescent="0.35">
      <c r="A120" t="s">
        <v>146</v>
      </c>
      <c r="B120" t="s">
        <v>111</v>
      </c>
      <c r="C120" t="s">
        <v>147</v>
      </c>
      <c r="D120" t="s">
        <v>149</v>
      </c>
      <c r="E120">
        <v>1095</v>
      </c>
      <c r="F120" t="str">
        <f t="shared" si="10"/>
        <v>3</v>
      </c>
      <c r="G120">
        <v>3</v>
      </c>
      <c r="H120" t="s">
        <v>11</v>
      </c>
      <c r="I120" t="s">
        <v>11</v>
      </c>
      <c r="J120" t="s">
        <v>11</v>
      </c>
      <c r="K120" t="s">
        <v>11</v>
      </c>
      <c r="L120" t="s">
        <v>11</v>
      </c>
      <c r="M120" t="s">
        <v>11</v>
      </c>
      <c r="N120">
        <v>108</v>
      </c>
      <c r="O120" t="str">
        <f t="shared" si="12"/>
        <v>Medium</v>
      </c>
      <c r="P120" t="s">
        <v>21</v>
      </c>
      <c r="Q120" t="s">
        <v>11</v>
      </c>
      <c r="R120" t="s">
        <v>11</v>
      </c>
      <c r="S120">
        <v>1544</v>
      </c>
      <c r="T120">
        <f t="shared" si="17"/>
        <v>77.2</v>
      </c>
      <c r="U120" t="s">
        <v>11</v>
      </c>
      <c r="V120" t="s">
        <v>11</v>
      </c>
      <c r="W120" t="s">
        <v>11</v>
      </c>
      <c r="X120" t="s">
        <v>11</v>
      </c>
    </row>
    <row r="121" spans="1:24" x14ac:dyDescent="0.35">
      <c r="A121" t="s">
        <v>146</v>
      </c>
      <c r="B121" t="s">
        <v>111</v>
      </c>
      <c r="C121" t="s">
        <v>147</v>
      </c>
      <c r="D121" t="s">
        <v>149</v>
      </c>
      <c r="E121">
        <v>1095</v>
      </c>
      <c r="F121" t="str">
        <f t="shared" si="10"/>
        <v>3</v>
      </c>
      <c r="G121">
        <v>3</v>
      </c>
      <c r="H121" t="s">
        <v>11</v>
      </c>
      <c r="I121" t="s">
        <v>11</v>
      </c>
      <c r="J121" t="s">
        <v>11</v>
      </c>
      <c r="K121" t="s">
        <v>11</v>
      </c>
      <c r="L121" t="s">
        <v>11</v>
      </c>
      <c r="M121" t="s">
        <v>11</v>
      </c>
      <c r="N121">
        <v>108</v>
      </c>
      <c r="O121" t="str">
        <f t="shared" si="12"/>
        <v>Medium</v>
      </c>
      <c r="P121" t="s">
        <v>24</v>
      </c>
      <c r="Q121" t="s">
        <v>11</v>
      </c>
      <c r="R121" t="s">
        <v>11</v>
      </c>
      <c r="S121">
        <v>987</v>
      </c>
      <c r="T121">
        <f t="shared" si="17"/>
        <v>49.35</v>
      </c>
      <c r="U121" t="s">
        <v>11</v>
      </c>
      <c r="V121" t="s">
        <v>11</v>
      </c>
      <c r="W121" t="s">
        <v>11</v>
      </c>
      <c r="X121" t="s">
        <v>11</v>
      </c>
    </row>
    <row r="122" spans="1:24" x14ac:dyDescent="0.35">
      <c r="A122" t="s">
        <v>146</v>
      </c>
      <c r="B122" t="s">
        <v>111</v>
      </c>
      <c r="C122" t="s">
        <v>147</v>
      </c>
      <c r="D122" t="s">
        <v>149</v>
      </c>
      <c r="E122">
        <v>1095</v>
      </c>
      <c r="F122" t="str">
        <f t="shared" si="10"/>
        <v>3</v>
      </c>
      <c r="G122">
        <v>3</v>
      </c>
      <c r="H122" t="s">
        <v>11</v>
      </c>
      <c r="I122" t="s">
        <v>11</v>
      </c>
      <c r="J122" t="s">
        <v>11</v>
      </c>
      <c r="K122" t="s">
        <v>11</v>
      </c>
      <c r="L122" t="s">
        <v>11</v>
      </c>
      <c r="M122" t="s">
        <v>11</v>
      </c>
      <c r="N122">
        <v>108</v>
      </c>
      <c r="O122" t="str">
        <f t="shared" si="12"/>
        <v>Medium</v>
      </c>
      <c r="P122" t="s">
        <v>21</v>
      </c>
      <c r="Q122" t="s">
        <v>11</v>
      </c>
      <c r="R122" t="s">
        <v>11</v>
      </c>
      <c r="S122">
        <v>654</v>
      </c>
      <c r="T122">
        <f t="shared" si="17"/>
        <v>32.700000000000003</v>
      </c>
      <c r="U122" t="s">
        <v>11</v>
      </c>
      <c r="V122" t="s">
        <v>11</v>
      </c>
      <c r="W122" t="s">
        <v>11</v>
      </c>
      <c r="X122" t="s">
        <v>11</v>
      </c>
    </row>
    <row r="123" spans="1:24" x14ac:dyDescent="0.35">
      <c r="A123" t="s">
        <v>146</v>
      </c>
      <c r="B123" t="s">
        <v>111</v>
      </c>
      <c r="C123" t="s">
        <v>147</v>
      </c>
      <c r="D123" t="s">
        <v>149</v>
      </c>
      <c r="E123">
        <v>1095</v>
      </c>
      <c r="F123" t="str">
        <f t="shared" si="10"/>
        <v>3</v>
      </c>
      <c r="G123">
        <v>3</v>
      </c>
      <c r="H123" t="s">
        <v>11</v>
      </c>
      <c r="I123" t="s">
        <v>11</v>
      </c>
      <c r="J123" t="s">
        <v>11</v>
      </c>
      <c r="K123" t="s">
        <v>11</v>
      </c>
      <c r="L123" t="s">
        <v>11</v>
      </c>
      <c r="M123" t="s">
        <v>11</v>
      </c>
      <c r="N123">
        <v>108</v>
      </c>
      <c r="O123" t="str">
        <f t="shared" si="12"/>
        <v>Medium</v>
      </c>
      <c r="P123" t="s">
        <v>24</v>
      </c>
      <c r="Q123" t="s">
        <v>11</v>
      </c>
      <c r="R123" t="s">
        <v>11</v>
      </c>
      <c r="S123">
        <v>550</v>
      </c>
      <c r="T123">
        <f t="shared" si="17"/>
        <v>27.5</v>
      </c>
      <c r="U123" t="s">
        <v>11</v>
      </c>
      <c r="V123" t="s">
        <v>11</v>
      </c>
      <c r="W123" t="s">
        <v>11</v>
      </c>
      <c r="X123" t="s">
        <v>11</v>
      </c>
    </row>
    <row r="124" spans="1:24" x14ac:dyDescent="0.35">
      <c r="A124" t="s">
        <v>150</v>
      </c>
      <c r="B124" t="s">
        <v>111</v>
      </c>
      <c r="C124" t="s">
        <v>147</v>
      </c>
      <c r="D124" t="s">
        <v>149</v>
      </c>
      <c r="E124">
        <v>1095</v>
      </c>
      <c r="F124" t="str">
        <f t="shared" si="10"/>
        <v>3</v>
      </c>
      <c r="G124">
        <v>4</v>
      </c>
      <c r="H124" t="s">
        <v>11</v>
      </c>
      <c r="I124" t="s">
        <v>59</v>
      </c>
      <c r="J124" t="str">
        <f t="shared" ref="J124:J187" si="18">IF(I124="silt clay","Fine",IF(I124="clay","Fine",IF(I124="sandy clay","Fine",IF(I124="sandy clay loam","Coarse",IF(I124="Sandy loam","Coarse",IF(I124="loamy sand","Coarse",IF(I124="organic","Organic","Medium")))))))</f>
        <v>Medium</v>
      </c>
      <c r="K124">
        <v>8.1999999999999993</v>
      </c>
      <c r="L124" t="str">
        <f t="shared" ref="L124:L129" si="19">IF(K124&lt;6.6, "Acidic", IF(K124&lt;7.4, "Neutral", IF(K124&gt;7.3, "Alkaline")))</f>
        <v>Alkaline</v>
      </c>
      <c r="M124" t="s">
        <v>11</v>
      </c>
      <c r="N124">
        <v>45</v>
      </c>
      <c r="O124" t="str">
        <f t="shared" si="12"/>
        <v>Low</v>
      </c>
      <c r="P124" t="s">
        <v>21</v>
      </c>
      <c r="Q124" t="s">
        <v>11</v>
      </c>
      <c r="R124" t="s">
        <v>11</v>
      </c>
      <c r="S124">
        <v>534</v>
      </c>
      <c r="T124">
        <f t="shared" si="17"/>
        <v>26.700000000000003</v>
      </c>
      <c r="U124" t="s">
        <v>11</v>
      </c>
      <c r="V124" t="s">
        <v>11</v>
      </c>
      <c r="W124" t="s">
        <v>11</v>
      </c>
      <c r="X124" t="s">
        <v>11</v>
      </c>
    </row>
    <row r="125" spans="1:24" x14ac:dyDescent="0.35">
      <c r="A125" t="s">
        <v>150</v>
      </c>
      <c r="B125" t="s">
        <v>111</v>
      </c>
      <c r="C125" t="s">
        <v>147</v>
      </c>
      <c r="D125" t="s">
        <v>149</v>
      </c>
      <c r="E125">
        <v>1095</v>
      </c>
      <c r="F125" t="str">
        <f t="shared" si="10"/>
        <v>3</v>
      </c>
      <c r="G125">
        <v>4</v>
      </c>
      <c r="H125" t="s">
        <v>11</v>
      </c>
      <c r="I125" t="s">
        <v>59</v>
      </c>
      <c r="J125" t="str">
        <f t="shared" si="18"/>
        <v>Medium</v>
      </c>
      <c r="K125">
        <v>8.1999999999999993</v>
      </c>
      <c r="L125" t="str">
        <f t="shared" si="19"/>
        <v>Alkaline</v>
      </c>
      <c r="M125" t="s">
        <v>11</v>
      </c>
      <c r="N125">
        <v>45</v>
      </c>
      <c r="O125" t="str">
        <f t="shared" si="12"/>
        <v>Low</v>
      </c>
      <c r="P125" t="s">
        <v>24</v>
      </c>
      <c r="Q125" t="s">
        <v>11</v>
      </c>
      <c r="R125" t="s">
        <v>11</v>
      </c>
      <c r="S125">
        <v>585</v>
      </c>
      <c r="T125">
        <f t="shared" si="17"/>
        <v>29.25</v>
      </c>
      <c r="U125" t="s">
        <v>11</v>
      </c>
      <c r="V125" t="s">
        <v>11</v>
      </c>
      <c r="W125" t="s">
        <v>11</v>
      </c>
      <c r="X125" t="s">
        <v>11</v>
      </c>
    </row>
    <row r="126" spans="1:24" x14ac:dyDescent="0.35">
      <c r="A126" t="s">
        <v>150</v>
      </c>
      <c r="B126" t="s">
        <v>111</v>
      </c>
      <c r="C126" t="s">
        <v>147</v>
      </c>
      <c r="D126" t="s">
        <v>149</v>
      </c>
      <c r="E126">
        <v>1095</v>
      </c>
      <c r="F126" t="str">
        <f t="shared" si="10"/>
        <v>3</v>
      </c>
      <c r="G126">
        <v>4</v>
      </c>
      <c r="H126" t="s">
        <v>11</v>
      </c>
      <c r="I126" t="s">
        <v>59</v>
      </c>
      <c r="J126" t="str">
        <f t="shared" si="18"/>
        <v>Medium</v>
      </c>
      <c r="K126">
        <v>8.1999999999999993</v>
      </c>
      <c r="L126" t="str">
        <f t="shared" si="19"/>
        <v>Alkaline</v>
      </c>
      <c r="M126" t="s">
        <v>11</v>
      </c>
      <c r="N126">
        <v>45</v>
      </c>
      <c r="O126" t="str">
        <f t="shared" si="12"/>
        <v>Low</v>
      </c>
      <c r="P126" t="s">
        <v>21</v>
      </c>
      <c r="Q126" t="s">
        <v>11</v>
      </c>
      <c r="R126" t="s">
        <v>11</v>
      </c>
      <c r="S126">
        <v>667</v>
      </c>
      <c r="T126">
        <f t="shared" si="17"/>
        <v>33.35</v>
      </c>
      <c r="U126" t="s">
        <v>11</v>
      </c>
      <c r="V126" t="s">
        <v>11</v>
      </c>
      <c r="W126" t="s">
        <v>11</v>
      </c>
      <c r="X126" t="s">
        <v>11</v>
      </c>
    </row>
    <row r="127" spans="1:24" x14ac:dyDescent="0.35">
      <c r="A127" t="s">
        <v>150</v>
      </c>
      <c r="B127" t="s">
        <v>111</v>
      </c>
      <c r="C127" t="s">
        <v>147</v>
      </c>
      <c r="D127" t="s">
        <v>149</v>
      </c>
      <c r="E127">
        <v>1095</v>
      </c>
      <c r="F127" t="str">
        <f t="shared" si="10"/>
        <v>3</v>
      </c>
      <c r="G127">
        <v>4</v>
      </c>
      <c r="H127" t="s">
        <v>11</v>
      </c>
      <c r="I127" t="s">
        <v>59</v>
      </c>
      <c r="J127" t="str">
        <f t="shared" si="18"/>
        <v>Medium</v>
      </c>
      <c r="K127">
        <v>8.1999999999999993</v>
      </c>
      <c r="L127" t="str">
        <f t="shared" si="19"/>
        <v>Alkaline</v>
      </c>
      <c r="M127" t="s">
        <v>11</v>
      </c>
      <c r="N127">
        <v>45</v>
      </c>
      <c r="O127" t="str">
        <f t="shared" si="12"/>
        <v>Low</v>
      </c>
      <c r="P127" t="s">
        <v>24</v>
      </c>
      <c r="Q127" t="s">
        <v>11</v>
      </c>
      <c r="R127" t="s">
        <v>11</v>
      </c>
      <c r="S127">
        <v>718</v>
      </c>
      <c r="T127">
        <f t="shared" si="17"/>
        <v>35.9</v>
      </c>
      <c r="U127" t="s">
        <v>11</v>
      </c>
      <c r="V127" t="s">
        <v>11</v>
      </c>
      <c r="W127" t="s">
        <v>11</v>
      </c>
      <c r="X127" t="s">
        <v>11</v>
      </c>
    </row>
    <row r="128" spans="1:24" x14ac:dyDescent="0.35">
      <c r="A128" t="s">
        <v>150</v>
      </c>
      <c r="B128" t="s">
        <v>111</v>
      </c>
      <c r="C128" t="s">
        <v>147</v>
      </c>
      <c r="D128" t="s">
        <v>17</v>
      </c>
      <c r="E128">
        <v>1095</v>
      </c>
      <c r="F128" t="str">
        <f t="shared" si="10"/>
        <v>3</v>
      </c>
      <c r="G128">
        <v>4</v>
      </c>
      <c r="H128" t="s">
        <v>11</v>
      </c>
      <c r="I128" t="s">
        <v>59</v>
      </c>
      <c r="J128" t="str">
        <f t="shared" si="18"/>
        <v>Medium</v>
      </c>
      <c r="K128">
        <v>8.1999999999999993</v>
      </c>
      <c r="L128" t="str">
        <f t="shared" si="19"/>
        <v>Alkaline</v>
      </c>
      <c r="M128" t="s">
        <v>11</v>
      </c>
      <c r="N128">
        <v>34</v>
      </c>
      <c r="O128" t="str">
        <f t="shared" si="12"/>
        <v>Low</v>
      </c>
      <c r="P128" t="s">
        <v>21</v>
      </c>
      <c r="Q128" t="s">
        <v>11</v>
      </c>
      <c r="R128" t="s">
        <v>11</v>
      </c>
      <c r="S128">
        <v>842</v>
      </c>
      <c r="T128">
        <f t="shared" si="17"/>
        <v>42.1</v>
      </c>
      <c r="U128" t="s">
        <v>11</v>
      </c>
      <c r="V128" t="s">
        <v>11</v>
      </c>
      <c r="W128" t="s">
        <v>11</v>
      </c>
      <c r="X128" t="s">
        <v>11</v>
      </c>
    </row>
    <row r="129" spans="1:24" x14ac:dyDescent="0.35">
      <c r="A129" t="s">
        <v>150</v>
      </c>
      <c r="B129" t="s">
        <v>111</v>
      </c>
      <c r="C129" t="s">
        <v>147</v>
      </c>
      <c r="D129" t="s">
        <v>17</v>
      </c>
      <c r="E129">
        <v>1095</v>
      </c>
      <c r="F129" t="str">
        <f t="shared" si="10"/>
        <v>3</v>
      </c>
      <c r="G129">
        <v>4</v>
      </c>
      <c r="H129" t="s">
        <v>11</v>
      </c>
      <c r="I129" t="s">
        <v>59</v>
      </c>
      <c r="J129" t="str">
        <f t="shared" si="18"/>
        <v>Medium</v>
      </c>
      <c r="K129">
        <v>8.1999999999999993</v>
      </c>
      <c r="L129" t="str">
        <f t="shared" si="19"/>
        <v>Alkaline</v>
      </c>
      <c r="M129" t="s">
        <v>11</v>
      </c>
      <c r="N129">
        <v>34</v>
      </c>
      <c r="O129" t="str">
        <f t="shared" si="12"/>
        <v>Low</v>
      </c>
      <c r="P129" t="s">
        <v>24</v>
      </c>
      <c r="Q129" t="s">
        <v>11</v>
      </c>
      <c r="R129" t="s">
        <v>11</v>
      </c>
      <c r="S129">
        <v>817</v>
      </c>
      <c r="T129">
        <f t="shared" si="17"/>
        <v>40.85</v>
      </c>
      <c r="U129" t="s">
        <v>11</v>
      </c>
      <c r="V129" t="s">
        <v>11</v>
      </c>
      <c r="W129" t="s">
        <v>11</v>
      </c>
      <c r="X129" t="s">
        <v>11</v>
      </c>
    </row>
    <row r="130" spans="1:24" x14ac:dyDescent="0.35">
      <c r="A130" t="s">
        <v>61</v>
      </c>
      <c r="B130" t="s">
        <v>111</v>
      </c>
      <c r="C130" t="s">
        <v>129</v>
      </c>
      <c r="D130" t="s">
        <v>148</v>
      </c>
      <c r="E130">
        <v>1095</v>
      </c>
      <c r="F130" t="str">
        <f t="shared" si="10"/>
        <v>3</v>
      </c>
      <c r="G130">
        <v>4</v>
      </c>
      <c r="H130" t="s">
        <v>23</v>
      </c>
      <c r="I130" t="s">
        <v>77</v>
      </c>
      <c r="J130" t="str">
        <f t="shared" si="18"/>
        <v>Medium</v>
      </c>
      <c r="K130" t="s">
        <v>11</v>
      </c>
      <c r="L130" t="s">
        <v>11</v>
      </c>
      <c r="M130">
        <v>13</v>
      </c>
      <c r="N130">
        <v>134</v>
      </c>
      <c r="O130" t="str">
        <f t="shared" si="12"/>
        <v>Medium</v>
      </c>
      <c r="P130" t="s">
        <v>21</v>
      </c>
      <c r="Q130" t="s">
        <v>11</v>
      </c>
      <c r="R130" t="s">
        <v>11</v>
      </c>
      <c r="S130" t="s">
        <v>11</v>
      </c>
      <c r="T130" t="s">
        <v>11</v>
      </c>
      <c r="U130">
        <v>1.97</v>
      </c>
      <c r="V130">
        <f>U130*0.05</f>
        <v>9.8500000000000004E-2</v>
      </c>
      <c r="W130" t="s">
        <v>11</v>
      </c>
      <c r="X130" t="s">
        <v>11</v>
      </c>
    </row>
    <row r="131" spans="1:24" x14ac:dyDescent="0.35">
      <c r="A131" t="s">
        <v>61</v>
      </c>
      <c r="B131" t="s">
        <v>111</v>
      </c>
      <c r="C131" t="s">
        <v>129</v>
      </c>
      <c r="D131" t="s">
        <v>148</v>
      </c>
      <c r="E131">
        <v>1095</v>
      </c>
      <c r="F131" t="str">
        <f t="shared" ref="F131:F194" si="20">IF(E131&lt;366, "1", IF(E131&lt;731, "2", IF(E131&lt;1096, "3", IF(E131&lt;1461, "4", IF(E131&gt;1460, "5")))))</f>
        <v>3</v>
      </c>
      <c r="G131">
        <v>4</v>
      </c>
      <c r="H131" t="s">
        <v>23</v>
      </c>
      <c r="I131" t="s">
        <v>77</v>
      </c>
      <c r="J131" t="str">
        <f t="shared" si="18"/>
        <v>Medium</v>
      </c>
      <c r="K131" t="s">
        <v>11</v>
      </c>
      <c r="L131" t="s">
        <v>11</v>
      </c>
      <c r="M131">
        <v>13</v>
      </c>
      <c r="N131">
        <v>134</v>
      </c>
      <c r="O131" t="str">
        <f t="shared" si="12"/>
        <v>Medium</v>
      </c>
      <c r="P131" t="s">
        <v>24</v>
      </c>
      <c r="Q131" t="s">
        <v>11</v>
      </c>
      <c r="R131" t="s">
        <v>11</v>
      </c>
      <c r="S131" t="s">
        <v>11</v>
      </c>
      <c r="T131" t="s">
        <v>11</v>
      </c>
      <c r="U131">
        <v>3.8</v>
      </c>
      <c r="V131">
        <f t="shared" ref="V131:V135" si="21">U131*0.05</f>
        <v>0.19</v>
      </c>
      <c r="W131" t="s">
        <v>11</v>
      </c>
      <c r="X131" t="s">
        <v>11</v>
      </c>
    </row>
    <row r="132" spans="1:24" x14ac:dyDescent="0.35">
      <c r="A132" t="s">
        <v>61</v>
      </c>
      <c r="B132" t="s">
        <v>111</v>
      </c>
      <c r="C132" t="s">
        <v>129</v>
      </c>
      <c r="D132" t="s">
        <v>148</v>
      </c>
      <c r="E132">
        <v>1095</v>
      </c>
      <c r="F132" t="str">
        <f t="shared" si="20"/>
        <v>3</v>
      </c>
      <c r="G132">
        <v>4</v>
      </c>
      <c r="H132" t="s">
        <v>23</v>
      </c>
      <c r="I132" t="s">
        <v>77</v>
      </c>
      <c r="J132" t="str">
        <f t="shared" si="18"/>
        <v>Medium</v>
      </c>
      <c r="K132" t="s">
        <v>11</v>
      </c>
      <c r="L132" t="s">
        <v>11</v>
      </c>
      <c r="M132">
        <v>13</v>
      </c>
      <c r="N132">
        <v>134</v>
      </c>
      <c r="O132" t="str">
        <f t="shared" ref="O132:O195" si="22">IF(N132&lt;101, "Low", IF(N132&lt;221, "Medium", IF(N132&gt;220, "High")))</f>
        <v>Medium</v>
      </c>
      <c r="P132" t="s">
        <v>21</v>
      </c>
      <c r="Q132" t="s">
        <v>11</v>
      </c>
      <c r="R132" t="s">
        <v>11</v>
      </c>
      <c r="S132" t="s">
        <v>11</v>
      </c>
      <c r="T132" t="s">
        <v>11</v>
      </c>
      <c r="U132">
        <v>3.28</v>
      </c>
      <c r="V132">
        <f t="shared" si="21"/>
        <v>0.16400000000000001</v>
      </c>
      <c r="W132" t="s">
        <v>11</v>
      </c>
      <c r="X132" t="s">
        <v>11</v>
      </c>
    </row>
    <row r="133" spans="1:24" x14ac:dyDescent="0.35">
      <c r="A133" t="s">
        <v>61</v>
      </c>
      <c r="B133" t="s">
        <v>111</v>
      </c>
      <c r="C133" t="s">
        <v>129</v>
      </c>
      <c r="D133" t="s">
        <v>148</v>
      </c>
      <c r="E133">
        <v>1095</v>
      </c>
      <c r="F133" t="str">
        <f t="shared" si="20"/>
        <v>3</v>
      </c>
      <c r="G133">
        <v>4</v>
      </c>
      <c r="H133" t="s">
        <v>23</v>
      </c>
      <c r="I133" t="s">
        <v>77</v>
      </c>
      <c r="J133" t="str">
        <f t="shared" si="18"/>
        <v>Medium</v>
      </c>
      <c r="K133" t="s">
        <v>11</v>
      </c>
      <c r="L133" t="s">
        <v>11</v>
      </c>
      <c r="M133">
        <v>13</v>
      </c>
      <c r="N133">
        <v>134</v>
      </c>
      <c r="O133" t="str">
        <f t="shared" si="22"/>
        <v>Medium</v>
      </c>
      <c r="P133" t="s">
        <v>24</v>
      </c>
      <c r="Q133" t="s">
        <v>11</v>
      </c>
      <c r="R133" t="s">
        <v>11</v>
      </c>
      <c r="S133" t="s">
        <v>11</v>
      </c>
      <c r="T133" t="s">
        <v>11</v>
      </c>
      <c r="U133">
        <v>1.33</v>
      </c>
      <c r="V133">
        <f t="shared" si="21"/>
        <v>6.6500000000000004E-2</v>
      </c>
      <c r="W133" t="s">
        <v>11</v>
      </c>
      <c r="X133" t="s">
        <v>11</v>
      </c>
    </row>
    <row r="134" spans="1:24" x14ac:dyDescent="0.35">
      <c r="A134" t="s">
        <v>61</v>
      </c>
      <c r="B134" t="s">
        <v>111</v>
      </c>
      <c r="C134" t="s">
        <v>129</v>
      </c>
      <c r="D134" t="s">
        <v>148</v>
      </c>
      <c r="E134">
        <v>1095</v>
      </c>
      <c r="F134" t="str">
        <f t="shared" si="20"/>
        <v>3</v>
      </c>
      <c r="G134">
        <v>4</v>
      </c>
      <c r="H134" t="s">
        <v>23</v>
      </c>
      <c r="I134" t="s">
        <v>77</v>
      </c>
      <c r="J134" t="str">
        <f t="shared" si="18"/>
        <v>Medium</v>
      </c>
      <c r="K134" t="s">
        <v>11</v>
      </c>
      <c r="L134" t="s">
        <v>11</v>
      </c>
      <c r="M134">
        <v>13</v>
      </c>
      <c r="N134">
        <v>134</v>
      </c>
      <c r="O134" t="str">
        <f t="shared" si="22"/>
        <v>Medium</v>
      </c>
      <c r="P134" t="s">
        <v>21</v>
      </c>
      <c r="Q134" t="s">
        <v>11</v>
      </c>
      <c r="R134" t="s">
        <v>11</v>
      </c>
      <c r="S134" t="s">
        <v>11</v>
      </c>
      <c r="T134" t="s">
        <v>11</v>
      </c>
      <c r="U134">
        <v>24.58</v>
      </c>
      <c r="V134">
        <f t="shared" si="21"/>
        <v>1.2290000000000001</v>
      </c>
      <c r="W134" t="s">
        <v>11</v>
      </c>
      <c r="X134" t="s">
        <v>11</v>
      </c>
    </row>
    <row r="135" spans="1:24" x14ac:dyDescent="0.35">
      <c r="A135" t="s">
        <v>61</v>
      </c>
      <c r="B135" t="s">
        <v>111</v>
      </c>
      <c r="C135" t="s">
        <v>129</v>
      </c>
      <c r="D135" t="s">
        <v>148</v>
      </c>
      <c r="E135">
        <v>1095</v>
      </c>
      <c r="F135" t="str">
        <f t="shared" si="20"/>
        <v>3</v>
      </c>
      <c r="G135">
        <v>4</v>
      </c>
      <c r="H135" t="s">
        <v>23</v>
      </c>
      <c r="I135" t="s">
        <v>77</v>
      </c>
      <c r="J135" t="str">
        <f t="shared" si="18"/>
        <v>Medium</v>
      </c>
      <c r="K135" t="s">
        <v>11</v>
      </c>
      <c r="L135" t="s">
        <v>11</v>
      </c>
      <c r="M135">
        <v>13</v>
      </c>
      <c r="N135">
        <v>134</v>
      </c>
      <c r="O135" t="str">
        <f t="shared" si="22"/>
        <v>Medium</v>
      </c>
      <c r="P135" t="s">
        <v>24</v>
      </c>
      <c r="Q135" t="s">
        <v>11</v>
      </c>
      <c r="R135" t="s">
        <v>11</v>
      </c>
      <c r="S135" t="s">
        <v>11</v>
      </c>
      <c r="T135" t="s">
        <v>11</v>
      </c>
      <c r="U135">
        <v>28.8</v>
      </c>
      <c r="V135">
        <f t="shared" si="21"/>
        <v>1.4400000000000002</v>
      </c>
      <c r="W135" t="s">
        <v>11</v>
      </c>
      <c r="X135" t="s">
        <v>11</v>
      </c>
    </row>
    <row r="136" spans="1:24" x14ac:dyDescent="0.35">
      <c r="A136" t="s">
        <v>151</v>
      </c>
      <c r="B136" t="s">
        <v>111</v>
      </c>
      <c r="C136" t="s">
        <v>152</v>
      </c>
      <c r="D136" t="s">
        <v>15</v>
      </c>
      <c r="E136">
        <v>1460</v>
      </c>
      <c r="F136" t="str">
        <f t="shared" si="20"/>
        <v>4</v>
      </c>
      <c r="G136">
        <v>4</v>
      </c>
      <c r="H136" t="s">
        <v>25</v>
      </c>
      <c r="I136" t="s">
        <v>28</v>
      </c>
      <c r="J136" t="str">
        <f t="shared" si="18"/>
        <v>Medium</v>
      </c>
      <c r="K136" t="s">
        <v>11</v>
      </c>
      <c r="L136" t="s">
        <v>11</v>
      </c>
      <c r="M136" t="s">
        <v>11</v>
      </c>
      <c r="N136">
        <v>196</v>
      </c>
      <c r="O136" t="str">
        <f t="shared" si="22"/>
        <v>Medium</v>
      </c>
      <c r="P136" t="s">
        <v>21</v>
      </c>
      <c r="Q136">
        <v>12</v>
      </c>
      <c r="R136">
        <v>0.5</v>
      </c>
      <c r="S136" t="s">
        <v>11</v>
      </c>
      <c r="T136" t="s">
        <v>11</v>
      </c>
      <c r="U136" t="s">
        <v>11</v>
      </c>
      <c r="V136" t="s">
        <v>11</v>
      </c>
      <c r="W136" t="s">
        <v>11</v>
      </c>
      <c r="X136" t="s">
        <v>11</v>
      </c>
    </row>
    <row r="137" spans="1:24" x14ac:dyDescent="0.35">
      <c r="A137" t="s">
        <v>151</v>
      </c>
      <c r="B137" t="s">
        <v>111</v>
      </c>
      <c r="C137" t="s">
        <v>152</v>
      </c>
      <c r="D137" t="s">
        <v>15</v>
      </c>
      <c r="E137">
        <v>1460</v>
      </c>
      <c r="F137" t="str">
        <f t="shared" si="20"/>
        <v>4</v>
      </c>
      <c r="G137">
        <v>4</v>
      </c>
      <c r="H137" t="s">
        <v>25</v>
      </c>
      <c r="I137" t="s">
        <v>28</v>
      </c>
      <c r="J137" t="str">
        <f t="shared" si="18"/>
        <v>Medium</v>
      </c>
      <c r="K137" t="s">
        <v>11</v>
      </c>
      <c r="L137" t="s">
        <v>11</v>
      </c>
      <c r="M137" t="s">
        <v>11</v>
      </c>
      <c r="N137">
        <v>196</v>
      </c>
      <c r="O137" t="str">
        <f t="shared" si="22"/>
        <v>Medium</v>
      </c>
      <c r="P137" t="s">
        <v>24</v>
      </c>
      <c r="Q137">
        <v>11.8</v>
      </c>
      <c r="R137">
        <v>0.6</v>
      </c>
      <c r="S137" t="s">
        <v>11</v>
      </c>
      <c r="T137" t="s">
        <v>11</v>
      </c>
      <c r="U137" t="s">
        <v>11</v>
      </c>
      <c r="V137" t="s">
        <v>11</v>
      </c>
      <c r="W137" t="s">
        <v>11</v>
      </c>
      <c r="X137" t="s">
        <v>11</v>
      </c>
    </row>
    <row r="138" spans="1:24" x14ac:dyDescent="0.35">
      <c r="A138" t="s">
        <v>151</v>
      </c>
      <c r="B138" t="s">
        <v>111</v>
      </c>
      <c r="C138" t="s">
        <v>152</v>
      </c>
      <c r="D138" t="s">
        <v>60</v>
      </c>
      <c r="E138">
        <v>1460</v>
      </c>
      <c r="F138" t="str">
        <f t="shared" si="20"/>
        <v>4</v>
      </c>
      <c r="G138">
        <v>4</v>
      </c>
      <c r="H138" t="s">
        <v>25</v>
      </c>
      <c r="I138" t="s">
        <v>28</v>
      </c>
      <c r="J138" t="str">
        <f t="shared" si="18"/>
        <v>Medium</v>
      </c>
      <c r="K138" t="s">
        <v>11</v>
      </c>
      <c r="L138" t="s">
        <v>11</v>
      </c>
      <c r="M138" t="s">
        <v>11</v>
      </c>
      <c r="N138">
        <v>196</v>
      </c>
      <c r="O138" t="str">
        <f t="shared" si="22"/>
        <v>Medium</v>
      </c>
      <c r="P138" t="s">
        <v>21</v>
      </c>
      <c r="Q138">
        <v>2.8</v>
      </c>
      <c r="R138">
        <v>0.2</v>
      </c>
      <c r="S138" t="s">
        <v>11</v>
      </c>
      <c r="T138" t="s">
        <v>11</v>
      </c>
      <c r="U138" t="s">
        <v>11</v>
      </c>
      <c r="V138" t="s">
        <v>11</v>
      </c>
      <c r="W138" t="s">
        <v>11</v>
      </c>
      <c r="X138" t="s">
        <v>11</v>
      </c>
    </row>
    <row r="139" spans="1:24" x14ac:dyDescent="0.35">
      <c r="A139" t="s">
        <v>151</v>
      </c>
      <c r="B139" t="s">
        <v>111</v>
      </c>
      <c r="C139" t="s">
        <v>152</v>
      </c>
      <c r="D139" t="s">
        <v>60</v>
      </c>
      <c r="E139">
        <v>1460</v>
      </c>
      <c r="F139" t="str">
        <f t="shared" si="20"/>
        <v>4</v>
      </c>
      <c r="G139">
        <v>4</v>
      </c>
      <c r="H139" t="s">
        <v>25</v>
      </c>
      <c r="I139" t="s">
        <v>28</v>
      </c>
      <c r="J139" t="str">
        <f t="shared" si="18"/>
        <v>Medium</v>
      </c>
      <c r="K139" t="s">
        <v>11</v>
      </c>
      <c r="L139" t="s">
        <v>11</v>
      </c>
      <c r="M139" t="s">
        <v>11</v>
      </c>
      <c r="N139">
        <v>196</v>
      </c>
      <c r="O139" t="str">
        <f t="shared" si="22"/>
        <v>Medium</v>
      </c>
      <c r="P139" t="s">
        <v>24</v>
      </c>
      <c r="Q139">
        <v>3</v>
      </c>
      <c r="R139">
        <v>0.3</v>
      </c>
      <c r="S139" t="s">
        <v>11</v>
      </c>
      <c r="T139" t="s">
        <v>11</v>
      </c>
      <c r="U139" t="s">
        <v>11</v>
      </c>
      <c r="V139" t="s">
        <v>11</v>
      </c>
      <c r="W139" t="s">
        <v>11</v>
      </c>
      <c r="X139" t="s">
        <v>11</v>
      </c>
    </row>
    <row r="140" spans="1:24" x14ac:dyDescent="0.35">
      <c r="A140" t="s">
        <v>151</v>
      </c>
      <c r="B140" t="s">
        <v>111</v>
      </c>
      <c r="C140" t="s">
        <v>152</v>
      </c>
      <c r="D140" t="s">
        <v>15</v>
      </c>
      <c r="E140">
        <v>1460</v>
      </c>
      <c r="F140" t="str">
        <f t="shared" si="20"/>
        <v>4</v>
      </c>
      <c r="G140">
        <v>4</v>
      </c>
      <c r="H140" t="s">
        <v>25</v>
      </c>
      <c r="I140" t="s">
        <v>28</v>
      </c>
      <c r="J140" t="str">
        <f t="shared" si="18"/>
        <v>Medium</v>
      </c>
      <c r="K140" t="s">
        <v>11</v>
      </c>
      <c r="L140" t="s">
        <v>11</v>
      </c>
      <c r="M140" t="s">
        <v>11</v>
      </c>
      <c r="N140">
        <v>196</v>
      </c>
      <c r="O140" t="str">
        <f t="shared" si="22"/>
        <v>Medium</v>
      </c>
      <c r="P140" t="s">
        <v>21</v>
      </c>
      <c r="Q140">
        <v>13.8</v>
      </c>
      <c r="R140">
        <v>0.3</v>
      </c>
      <c r="S140" t="s">
        <v>11</v>
      </c>
      <c r="T140" t="s">
        <v>11</v>
      </c>
      <c r="U140" t="s">
        <v>11</v>
      </c>
      <c r="V140" t="s">
        <v>11</v>
      </c>
      <c r="W140" t="s">
        <v>11</v>
      </c>
      <c r="X140" t="s">
        <v>11</v>
      </c>
    </row>
    <row r="141" spans="1:24" x14ac:dyDescent="0.35">
      <c r="A141" t="s">
        <v>151</v>
      </c>
      <c r="B141" t="s">
        <v>111</v>
      </c>
      <c r="C141" t="s">
        <v>152</v>
      </c>
      <c r="D141" t="s">
        <v>15</v>
      </c>
      <c r="E141">
        <v>1460</v>
      </c>
      <c r="F141" t="str">
        <f t="shared" si="20"/>
        <v>4</v>
      </c>
      <c r="G141">
        <v>4</v>
      </c>
      <c r="H141" t="s">
        <v>25</v>
      </c>
      <c r="I141" t="s">
        <v>28</v>
      </c>
      <c r="J141" t="str">
        <f t="shared" si="18"/>
        <v>Medium</v>
      </c>
      <c r="K141" t="s">
        <v>11</v>
      </c>
      <c r="L141" t="s">
        <v>11</v>
      </c>
      <c r="M141" t="s">
        <v>11</v>
      </c>
      <c r="N141">
        <v>196</v>
      </c>
      <c r="O141" t="str">
        <f t="shared" si="22"/>
        <v>Medium</v>
      </c>
      <c r="P141" t="s">
        <v>24</v>
      </c>
      <c r="Q141">
        <v>12.5</v>
      </c>
      <c r="R141">
        <v>0.2</v>
      </c>
      <c r="S141" t="s">
        <v>11</v>
      </c>
      <c r="T141" t="s">
        <v>11</v>
      </c>
      <c r="U141" t="s">
        <v>11</v>
      </c>
      <c r="V141" t="s">
        <v>11</v>
      </c>
      <c r="W141" t="s">
        <v>11</v>
      </c>
      <c r="X141" t="s">
        <v>11</v>
      </c>
    </row>
    <row r="142" spans="1:24" x14ac:dyDescent="0.35">
      <c r="A142" t="s">
        <v>151</v>
      </c>
      <c r="B142" t="s">
        <v>111</v>
      </c>
      <c r="C142" t="s">
        <v>152</v>
      </c>
      <c r="D142" t="s">
        <v>60</v>
      </c>
      <c r="E142">
        <v>1460</v>
      </c>
      <c r="F142" t="str">
        <f t="shared" si="20"/>
        <v>4</v>
      </c>
      <c r="G142">
        <v>4</v>
      </c>
      <c r="H142" t="s">
        <v>25</v>
      </c>
      <c r="I142" t="s">
        <v>28</v>
      </c>
      <c r="J142" t="str">
        <f t="shared" si="18"/>
        <v>Medium</v>
      </c>
      <c r="K142" t="s">
        <v>11</v>
      </c>
      <c r="L142" t="s">
        <v>11</v>
      </c>
      <c r="M142" t="s">
        <v>11</v>
      </c>
      <c r="N142">
        <v>196</v>
      </c>
      <c r="O142" t="str">
        <f t="shared" si="22"/>
        <v>Medium</v>
      </c>
      <c r="P142" t="s">
        <v>21</v>
      </c>
      <c r="Q142">
        <v>4.5</v>
      </c>
      <c r="R142">
        <v>0.1</v>
      </c>
      <c r="S142" t="s">
        <v>11</v>
      </c>
      <c r="T142" t="s">
        <v>11</v>
      </c>
      <c r="U142" t="s">
        <v>11</v>
      </c>
      <c r="V142" t="s">
        <v>11</v>
      </c>
      <c r="W142" t="s">
        <v>11</v>
      </c>
      <c r="X142" t="s">
        <v>11</v>
      </c>
    </row>
    <row r="143" spans="1:24" x14ac:dyDescent="0.35">
      <c r="A143" t="s">
        <v>151</v>
      </c>
      <c r="B143" t="s">
        <v>111</v>
      </c>
      <c r="C143" t="s">
        <v>152</v>
      </c>
      <c r="D143" t="s">
        <v>60</v>
      </c>
      <c r="E143">
        <v>1460</v>
      </c>
      <c r="F143" t="str">
        <f t="shared" si="20"/>
        <v>4</v>
      </c>
      <c r="G143">
        <v>4</v>
      </c>
      <c r="H143" t="s">
        <v>25</v>
      </c>
      <c r="I143" t="s">
        <v>28</v>
      </c>
      <c r="J143" t="str">
        <f t="shared" si="18"/>
        <v>Medium</v>
      </c>
      <c r="K143" t="s">
        <v>11</v>
      </c>
      <c r="L143" t="s">
        <v>11</v>
      </c>
      <c r="M143" t="s">
        <v>11</v>
      </c>
      <c r="N143">
        <v>196</v>
      </c>
      <c r="O143" t="str">
        <f t="shared" si="22"/>
        <v>Medium</v>
      </c>
      <c r="P143" t="s">
        <v>24</v>
      </c>
      <c r="Q143">
        <v>4.4000000000000004</v>
      </c>
      <c r="R143">
        <v>0.3</v>
      </c>
      <c r="S143" t="s">
        <v>11</v>
      </c>
      <c r="T143" t="s">
        <v>11</v>
      </c>
      <c r="U143" t="s">
        <v>11</v>
      </c>
      <c r="V143" t="s">
        <v>11</v>
      </c>
      <c r="W143" t="s">
        <v>11</v>
      </c>
      <c r="X143" t="s">
        <v>11</v>
      </c>
    </row>
    <row r="144" spans="1:24" x14ac:dyDescent="0.35">
      <c r="A144" t="s">
        <v>153</v>
      </c>
      <c r="B144" t="s">
        <v>111</v>
      </c>
      <c r="C144" t="s">
        <v>154</v>
      </c>
      <c r="D144" t="s">
        <v>155</v>
      </c>
      <c r="E144">
        <v>720</v>
      </c>
      <c r="F144" t="str">
        <f t="shared" si="20"/>
        <v>2</v>
      </c>
      <c r="G144">
        <v>3</v>
      </c>
      <c r="H144" t="s">
        <v>25</v>
      </c>
      <c r="I144" t="s">
        <v>28</v>
      </c>
      <c r="J144" t="str">
        <f t="shared" si="18"/>
        <v>Medium</v>
      </c>
      <c r="K144" t="s">
        <v>11</v>
      </c>
      <c r="L144" t="s">
        <v>11</v>
      </c>
      <c r="M144" t="s">
        <v>11</v>
      </c>
      <c r="N144">
        <v>0</v>
      </c>
      <c r="O144" t="str">
        <f t="shared" si="22"/>
        <v>Low</v>
      </c>
      <c r="P144" t="s">
        <v>21</v>
      </c>
      <c r="Q144" t="s">
        <v>11</v>
      </c>
      <c r="R144" t="s">
        <v>11</v>
      </c>
      <c r="S144">
        <v>11.6</v>
      </c>
      <c r="T144">
        <v>2.9</v>
      </c>
      <c r="U144">
        <v>21.3</v>
      </c>
      <c r="V144">
        <v>1.4</v>
      </c>
      <c r="W144">
        <v>3.2</v>
      </c>
      <c r="X144">
        <v>4.2</v>
      </c>
    </row>
    <row r="145" spans="1:24" x14ac:dyDescent="0.35">
      <c r="A145" t="s">
        <v>153</v>
      </c>
      <c r="B145" t="s">
        <v>111</v>
      </c>
      <c r="C145" t="s">
        <v>154</v>
      </c>
      <c r="D145" t="s">
        <v>155</v>
      </c>
      <c r="E145">
        <v>720</v>
      </c>
      <c r="F145" t="str">
        <f t="shared" si="20"/>
        <v>2</v>
      </c>
      <c r="G145">
        <v>3</v>
      </c>
      <c r="H145" t="s">
        <v>25</v>
      </c>
      <c r="I145" t="s">
        <v>28</v>
      </c>
      <c r="J145" t="str">
        <f t="shared" si="18"/>
        <v>Medium</v>
      </c>
      <c r="K145" t="s">
        <v>11</v>
      </c>
      <c r="L145" t="s">
        <v>11</v>
      </c>
      <c r="M145" t="s">
        <v>11</v>
      </c>
      <c r="N145">
        <v>0</v>
      </c>
      <c r="O145" t="str">
        <f t="shared" si="22"/>
        <v>Low</v>
      </c>
      <c r="P145" t="s">
        <v>24</v>
      </c>
      <c r="Q145" t="s">
        <v>11</v>
      </c>
      <c r="R145" t="s">
        <v>11</v>
      </c>
      <c r="S145">
        <v>8.1999999999999993</v>
      </c>
      <c r="T145">
        <v>1.3</v>
      </c>
      <c r="U145">
        <v>7.1</v>
      </c>
      <c r="V145">
        <v>18.100000000000001</v>
      </c>
      <c r="W145">
        <v>-10</v>
      </c>
      <c r="X145">
        <v>16.899999999999999</v>
      </c>
    </row>
    <row r="146" spans="1:24" x14ac:dyDescent="0.35">
      <c r="A146" t="s">
        <v>153</v>
      </c>
      <c r="B146" t="s">
        <v>111</v>
      </c>
      <c r="C146" t="s">
        <v>154</v>
      </c>
      <c r="D146" t="s">
        <v>15</v>
      </c>
      <c r="E146">
        <v>720</v>
      </c>
      <c r="F146" t="str">
        <f t="shared" si="20"/>
        <v>2</v>
      </c>
      <c r="G146">
        <v>3</v>
      </c>
      <c r="H146" t="s">
        <v>25</v>
      </c>
      <c r="I146" t="s">
        <v>28</v>
      </c>
      <c r="J146" t="str">
        <f t="shared" si="18"/>
        <v>Medium</v>
      </c>
      <c r="K146" t="s">
        <v>11</v>
      </c>
      <c r="L146" t="s">
        <v>11</v>
      </c>
      <c r="M146" t="s">
        <v>11</v>
      </c>
      <c r="N146">
        <v>190</v>
      </c>
      <c r="O146" t="str">
        <f t="shared" si="22"/>
        <v>Medium</v>
      </c>
      <c r="P146" t="s">
        <v>21</v>
      </c>
      <c r="Q146" t="s">
        <v>11</v>
      </c>
      <c r="R146" t="s">
        <v>11</v>
      </c>
      <c r="S146">
        <v>4.5999999999999996</v>
      </c>
      <c r="T146">
        <v>1.2</v>
      </c>
      <c r="U146">
        <v>-3.8</v>
      </c>
      <c r="V146">
        <v>35.9</v>
      </c>
      <c r="W146">
        <v>-0.8</v>
      </c>
      <c r="X146">
        <v>0.4</v>
      </c>
    </row>
    <row r="147" spans="1:24" x14ac:dyDescent="0.35">
      <c r="A147" t="s">
        <v>153</v>
      </c>
      <c r="B147" t="s">
        <v>111</v>
      </c>
      <c r="C147" t="s">
        <v>154</v>
      </c>
      <c r="D147" t="s">
        <v>15</v>
      </c>
      <c r="E147">
        <v>720</v>
      </c>
      <c r="F147" t="str">
        <f t="shared" si="20"/>
        <v>2</v>
      </c>
      <c r="G147">
        <v>3</v>
      </c>
      <c r="H147" t="s">
        <v>25</v>
      </c>
      <c r="I147" t="s">
        <v>28</v>
      </c>
      <c r="J147" t="str">
        <f t="shared" si="18"/>
        <v>Medium</v>
      </c>
      <c r="K147" t="s">
        <v>11</v>
      </c>
      <c r="L147" t="s">
        <v>11</v>
      </c>
      <c r="M147" t="s">
        <v>11</v>
      </c>
      <c r="N147">
        <v>190</v>
      </c>
      <c r="O147" t="str">
        <f t="shared" si="22"/>
        <v>Medium</v>
      </c>
      <c r="P147" t="s">
        <v>24</v>
      </c>
      <c r="Q147" t="s">
        <v>11</v>
      </c>
      <c r="R147" t="s">
        <v>11</v>
      </c>
      <c r="S147">
        <v>2</v>
      </c>
      <c r="T147">
        <v>0.2</v>
      </c>
      <c r="U147">
        <v>12.6</v>
      </c>
      <c r="V147">
        <v>11.2</v>
      </c>
      <c r="W147">
        <v>-0.05</v>
      </c>
      <c r="X147">
        <v>0.2</v>
      </c>
    </row>
    <row r="148" spans="1:24" x14ac:dyDescent="0.35">
      <c r="A148" t="s">
        <v>156</v>
      </c>
      <c r="B148" t="s">
        <v>111</v>
      </c>
      <c r="C148" t="s">
        <v>157</v>
      </c>
      <c r="D148" t="s">
        <v>15</v>
      </c>
      <c r="E148">
        <v>2190</v>
      </c>
      <c r="F148" t="str">
        <f t="shared" si="20"/>
        <v>5</v>
      </c>
      <c r="G148">
        <v>4</v>
      </c>
      <c r="H148" t="s">
        <v>25</v>
      </c>
      <c r="I148" t="s">
        <v>113</v>
      </c>
      <c r="J148" t="str">
        <f t="shared" si="18"/>
        <v>Medium</v>
      </c>
      <c r="K148" t="s">
        <v>11</v>
      </c>
      <c r="L148" t="s">
        <v>11</v>
      </c>
      <c r="M148">
        <v>9.39</v>
      </c>
      <c r="N148" t="s">
        <v>11</v>
      </c>
      <c r="O148" t="s">
        <v>11</v>
      </c>
      <c r="P148" t="s">
        <v>21</v>
      </c>
      <c r="Q148">
        <v>6.3</v>
      </c>
      <c r="R148">
        <f>Q148*0.05</f>
        <v>0.315</v>
      </c>
      <c r="S148" t="s">
        <v>11</v>
      </c>
      <c r="T148" t="s">
        <v>11</v>
      </c>
      <c r="U148" t="s">
        <v>11</v>
      </c>
      <c r="V148" t="s">
        <v>11</v>
      </c>
      <c r="W148" t="s">
        <v>11</v>
      </c>
      <c r="X148" t="s">
        <v>11</v>
      </c>
    </row>
    <row r="149" spans="1:24" x14ac:dyDescent="0.35">
      <c r="A149" t="s">
        <v>156</v>
      </c>
      <c r="B149" t="s">
        <v>111</v>
      </c>
      <c r="C149" t="s">
        <v>157</v>
      </c>
      <c r="D149" t="s">
        <v>15</v>
      </c>
      <c r="E149">
        <v>2190</v>
      </c>
      <c r="F149" t="str">
        <f t="shared" si="20"/>
        <v>5</v>
      </c>
      <c r="G149">
        <v>4</v>
      </c>
      <c r="H149" t="s">
        <v>25</v>
      </c>
      <c r="I149" t="s">
        <v>113</v>
      </c>
      <c r="J149" t="str">
        <f t="shared" si="18"/>
        <v>Medium</v>
      </c>
      <c r="K149" t="s">
        <v>11</v>
      </c>
      <c r="L149" t="s">
        <v>11</v>
      </c>
      <c r="M149">
        <v>9.39</v>
      </c>
      <c r="N149" t="s">
        <v>11</v>
      </c>
      <c r="O149" t="s">
        <v>11</v>
      </c>
      <c r="P149" t="s">
        <v>24</v>
      </c>
      <c r="Q149">
        <v>4.5999999999999996</v>
      </c>
      <c r="R149">
        <f t="shared" ref="R149:R222" si="23">Q149*0.05</f>
        <v>0.22999999999999998</v>
      </c>
      <c r="S149" t="s">
        <v>11</v>
      </c>
      <c r="T149" t="s">
        <v>11</v>
      </c>
      <c r="U149" t="s">
        <v>11</v>
      </c>
      <c r="V149" t="s">
        <v>11</v>
      </c>
      <c r="W149" t="s">
        <v>11</v>
      </c>
      <c r="X149" t="s">
        <v>11</v>
      </c>
    </row>
    <row r="150" spans="1:24" x14ac:dyDescent="0.35">
      <c r="A150" t="s">
        <v>156</v>
      </c>
      <c r="B150" t="s">
        <v>111</v>
      </c>
      <c r="C150" t="s">
        <v>157</v>
      </c>
      <c r="D150" t="s">
        <v>15</v>
      </c>
      <c r="E150">
        <v>2190</v>
      </c>
      <c r="F150" t="str">
        <f t="shared" si="20"/>
        <v>5</v>
      </c>
      <c r="G150">
        <v>4</v>
      </c>
      <c r="H150" t="s">
        <v>25</v>
      </c>
      <c r="I150" t="s">
        <v>113</v>
      </c>
      <c r="J150" t="str">
        <f t="shared" si="18"/>
        <v>Medium</v>
      </c>
      <c r="K150" t="s">
        <v>11</v>
      </c>
      <c r="L150" t="s">
        <v>11</v>
      </c>
      <c r="M150">
        <v>9.39</v>
      </c>
      <c r="N150" t="s">
        <v>11</v>
      </c>
      <c r="O150" t="s">
        <v>11</v>
      </c>
      <c r="P150" t="s">
        <v>21</v>
      </c>
      <c r="Q150">
        <v>7.1</v>
      </c>
      <c r="R150">
        <f t="shared" si="23"/>
        <v>0.35499999999999998</v>
      </c>
      <c r="S150" t="s">
        <v>11</v>
      </c>
      <c r="T150" t="s">
        <v>11</v>
      </c>
      <c r="U150" t="s">
        <v>11</v>
      </c>
      <c r="V150" t="s">
        <v>11</v>
      </c>
      <c r="W150" t="s">
        <v>11</v>
      </c>
      <c r="X150" t="s">
        <v>11</v>
      </c>
    </row>
    <row r="151" spans="1:24" x14ac:dyDescent="0.35">
      <c r="A151" t="s">
        <v>156</v>
      </c>
      <c r="B151" t="s">
        <v>111</v>
      </c>
      <c r="C151" t="s">
        <v>157</v>
      </c>
      <c r="D151" t="s">
        <v>15</v>
      </c>
      <c r="E151">
        <v>2190</v>
      </c>
      <c r="F151" t="str">
        <f t="shared" si="20"/>
        <v>5</v>
      </c>
      <c r="G151">
        <v>4</v>
      </c>
      <c r="H151" t="s">
        <v>25</v>
      </c>
      <c r="I151" t="s">
        <v>113</v>
      </c>
      <c r="J151" t="str">
        <f t="shared" si="18"/>
        <v>Medium</v>
      </c>
      <c r="K151" t="s">
        <v>11</v>
      </c>
      <c r="L151" t="s">
        <v>11</v>
      </c>
      <c r="M151">
        <v>9.39</v>
      </c>
      <c r="N151" t="s">
        <v>11</v>
      </c>
      <c r="O151" t="s">
        <v>11</v>
      </c>
      <c r="P151" t="s">
        <v>24</v>
      </c>
      <c r="Q151">
        <v>7.1</v>
      </c>
      <c r="R151">
        <f t="shared" si="23"/>
        <v>0.35499999999999998</v>
      </c>
      <c r="S151" t="s">
        <v>11</v>
      </c>
      <c r="T151" t="s">
        <v>11</v>
      </c>
      <c r="U151" t="s">
        <v>11</v>
      </c>
      <c r="V151" t="s">
        <v>11</v>
      </c>
      <c r="W151" t="s">
        <v>11</v>
      </c>
      <c r="X151" t="s">
        <v>11</v>
      </c>
    </row>
    <row r="152" spans="1:24" x14ac:dyDescent="0.35">
      <c r="A152" t="s">
        <v>156</v>
      </c>
      <c r="B152" t="s">
        <v>111</v>
      </c>
      <c r="C152" t="s">
        <v>157</v>
      </c>
      <c r="D152" t="s">
        <v>15</v>
      </c>
      <c r="E152">
        <v>2190</v>
      </c>
      <c r="F152" t="str">
        <f t="shared" si="20"/>
        <v>5</v>
      </c>
      <c r="G152">
        <v>4</v>
      </c>
      <c r="H152" t="s">
        <v>25</v>
      </c>
      <c r="I152" t="s">
        <v>113</v>
      </c>
      <c r="J152" t="str">
        <f t="shared" si="18"/>
        <v>Medium</v>
      </c>
      <c r="K152" t="s">
        <v>11</v>
      </c>
      <c r="L152" t="s">
        <v>11</v>
      </c>
      <c r="M152">
        <v>9.39</v>
      </c>
      <c r="N152" t="s">
        <v>11</v>
      </c>
      <c r="O152" t="s">
        <v>11</v>
      </c>
      <c r="P152" t="s">
        <v>21</v>
      </c>
      <c r="Q152">
        <v>9.1999999999999993</v>
      </c>
      <c r="R152">
        <f t="shared" si="23"/>
        <v>0.45999999999999996</v>
      </c>
      <c r="S152" t="s">
        <v>11</v>
      </c>
      <c r="T152" t="s">
        <v>11</v>
      </c>
      <c r="U152" t="s">
        <v>11</v>
      </c>
      <c r="V152" t="s">
        <v>11</v>
      </c>
      <c r="W152" t="s">
        <v>11</v>
      </c>
      <c r="X152" t="s">
        <v>11</v>
      </c>
    </row>
    <row r="153" spans="1:24" x14ac:dyDescent="0.35">
      <c r="A153" t="s">
        <v>156</v>
      </c>
      <c r="B153" t="s">
        <v>111</v>
      </c>
      <c r="C153" t="s">
        <v>157</v>
      </c>
      <c r="D153" t="s">
        <v>15</v>
      </c>
      <c r="E153">
        <v>2190</v>
      </c>
      <c r="F153" t="str">
        <f t="shared" si="20"/>
        <v>5</v>
      </c>
      <c r="G153">
        <v>4</v>
      </c>
      <c r="H153" t="s">
        <v>25</v>
      </c>
      <c r="I153" t="s">
        <v>113</v>
      </c>
      <c r="J153" t="str">
        <f t="shared" si="18"/>
        <v>Medium</v>
      </c>
      <c r="K153" t="s">
        <v>11</v>
      </c>
      <c r="L153" t="s">
        <v>11</v>
      </c>
      <c r="M153">
        <v>9.39</v>
      </c>
      <c r="N153" t="s">
        <v>11</v>
      </c>
      <c r="O153" t="s">
        <v>11</v>
      </c>
      <c r="P153" t="s">
        <v>24</v>
      </c>
      <c r="Q153">
        <v>9.4</v>
      </c>
      <c r="R153">
        <f t="shared" si="23"/>
        <v>0.47000000000000003</v>
      </c>
      <c r="S153" t="s">
        <v>11</v>
      </c>
      <c r="T153" t="s">
        <v>11</v>
      </c>
      <c r="U153" t="s">
        <v>11</v>
      </c>
      <c r="V153" t="s">
        <v>11</v>
      </c>
      <c r="W153" t="s">
        <v>11</v>
      </c>
      <c r="X153" t="s">
        <v>11</v>
      </c>
    </row>
    <row r="154" spans="1:24" x14ac:dyDescent="0.35">
      <c r="A154" t="s">
        <v>156</v>
      </c>
      <c r="B154" t="s">
        <v>111</v>
      </c>
      <c r="C154" t="s">
        <v>157</v>
      </c>
      <c r="D154" t="s">
        <v>15</v>
      </c>
      <c r="E154">
        <v>2190</v>
      </c>
      <c r="F154" t="str">
        <f t="shared" si="20"/>
        <v>5</v>
      </c>
      <c r="G154">
        <v>4</v>
      </c>
      <c r="H154" t="s">
        <v>25</v>
      </c>
      <c r="I154" t="s">
        <v>113</v>
      </c>
      <c r="J154" t="str">
        <f t="shared" si="18"/>
        <v>Medium</v>
      </c>
      <c r="K154" t="s">
        <v>11</v>
      </c>
      <c r="L154" t="s">
        <v>11</v>
      </c>
      <c r="M154">
        <v>9.39</v>
      </c>
      <c r="N154" t="s">
        <v>11</v>
      </c>
      <c r="O154" t="s">
        <v>11</v>
      </c>
      <c r="P154" t="s">
        <v>21</v>
      </c>
      <c r="Q154">
        <v>12.3</v>
      </c>
      <c r="R154">
        <f t="shared" si="23"/>
        <v>0.6150000000000001</v>
      </c>
      <c r="S154" t="s">
        <v>11</v>
      </c>
      <c r="T154" t="s">
        <v>11</v>
      </c>
      <c r="U154" t="s">
        <v>11</v>
      </c>
      <c r="V154" t="s">
        <v>11</v>
      </c>
      <c r="W154" t="s">
        <v>11</v>
      </c>
      <c r="X154" t="s">
        <v>11</v>
      </c>
    </row>
    <row r="155" spans="1:24" x14ac:dyDescent="0.35">
      <c r="A155" t="s">
        <v>156</v>
      </c>
      <c r="B155" t="s">
        <v>111</v>
      </c>
      <c r="C155" t="s">
        <v>157</v>
      </c>
      <c r="D155" t="s">
        <v>15</v>
      </c>
      <c r="E155">
        <v>2190</v>
      </c>
      <c r="F155" t="str">
        <f t="shared" si="20"/>
        <v>5</v>
      </c>
      <c r="G155">
        <v>4</v>
      </c>
      <c r="H155" t="s">
        <v>25</v>
      </c>
      <c r="I155" t="s">
        <v>113</v>
      </c>
      <c r="J155" t="str">
        <f t="shared" si="18"/>
        <v>Medium</v>
      </c>
      <c r="K155" t="s">
        <v>11</v>
      </c>
      <c r="L155" t="s">
        <v>11</v>
      </c>
      <c r="M155">
        <v>9.39</v>
      </c>
      <c r="N155" t="s">
        <v>11</v>
      </c>
      <c r="O155" t="s">
        <v>11</v>
      </c>
      <c r="P155" t="s">
        <v>24</v>
      </c>
      <c r="Q155">
        <v>11.9</v>
      </c>
      <c r="R155">
        <f t="shared" si="23"/>
        <v>0.59500000000000008</v>
      </c>
      <c r="S155" t="s">
        <v>11</v>
      </c>
      <c r="T155" t="s">
        <v>11</v>
      </c>
      <c r="U155" t="s">
        <v>11</v>
      </c>
      <c r="V155" t="s">
        <v>11</v>
      </c>
      <c r="W155" t="s">
        <v>11</v>
      </c>
      <c r="X155" t="s">
        <v>11</v>
      </c>
    </row>
    <row r="156" spans="1:24" x14ac:dyDescent="0.35">
      <c r="A156" t="s">
        <v>156</v>
      </c>
      <c r="B156" t="s">
        <v>111</v>
      </c>
      <c r="C156" t="s">
        <v>157</v>
      </c>
      <c r="D156" t="s">
        <v>15</v>
      </c>
      <c r="E156">
        <v>2190</v>
      </c>
      <c r="F156" t="str">
        <f t="shared" si="20"/>
        <v>5</v>
      </c>
      <c r="G156">
        <v>4</v>
      </c>
      <c r="H156" t="s">
        <v>25</v>
      </c>
      <c r="I156" t="s">
        <v>113</v>
      </c>
      <c r="J156" t="str">
        <f t="shared" si="18"/>
        <v>Medium</v>
      </c>
      <c r="K156" t="s">
        <v>11</v>
      </c>
      <c r="L156" t="s">
        <v>11</v>
      </c>
      <c r="M156">
        <v>9.39</v>
      </c>
      <c r="N156" t="s">
        <v>11</v>
      </c>
      <c r="O156" t="s">
        <v>11</v>
      </c>
      <c r="P156" t="s">
        <v>21</v>
      </c>
      <c r="Q156">
        <v>11.5</v>
      </c>
      <c r="R156">
        <f t="shared" si="23"/>
        <v>0.57500000000000007</v>
      </c>
      <c r="S156" t="s">
        <v>11</v>
      </c>
      <c r="T156" t="s">
        <v>11</v>
      </c>
      <c r="U156" t="s">
        <v>11</v>
      </c>
      <c r="V156" t="s">
        <v>11</v>
      </c>
      <c r="W156" t="s">
        <v>11</v>
      </c>
      <c r="X156" t="s">
        <v>11</v>
      </c>
    </row>
    <row r="157" spans="1:24" x14ac:dyDescent="0.35">
      <c r="A157" t="s">
        <v>156</v>
      </c>
      <c r="B157" t="s">
        <v>111</v>
      </c>
      <c r="C157" t="s">
        <v>157</v>
      </c>
      <c r="D157" t="s">
        <v>15</v>
      </c>
      <c r="E157">
        <v>2190</v>
      </c>
      <c r="F157" t="str">
        <f t="shared" si="20"/>
        <v>5</v>
      </c>
      <c r="G157">
        <v>4</v>
      </c>
      <c r="H157" t="s">
        <v>25</v>
      </c>
      <c r="I157" t="s">
        <v>113</v>
      </c>
      <c r="J157" t="str">
        <f t="shared" si="18"/>
        <v>Medium</v>
      </c>
      <c r="K157" t="s">
        <v>11</v>
      </c>
      <c r="L157" t="s">
        <v>11</v>
      </c>
      <c r="M157">
        <v>9.39</v>
      </c>
      <c r="N157" t="s">
        <v>11</v>
      </c>
      <c r="O157" t="s">
        <v>11</v>
      </c>
      <c r="P157" t="s">
        <v>24</v>
      </c>
      <c r="Q157">
        <v>10.6</v>
      </c>
      <c r="R157">
        <f t="shared" si="23"/>
        <v>0.53</v>
      </c>
      <c r="S157" t="s">
        <v>11</v>
      </c>
      <c r="T157" t="s">
        <v>11</v>
      </c>
      <c r="U157" t="s">
        <v>11</v>
      </c>
      <c r="V157" t="s">
        <v>11</v>
      </c>
      <c r="W157" t="s">
        <v>11</v>
      </c>
      <c r="X157" t="s">
        <v>11</v>
      </c>
    </row>
    <row r="158" spans="1:24" x14ac:dyDescent="0.35">
      <c r="A158" t="s">
        <v>156</v>
      </c>
      <c r="B158" t="s">
        <v>111</v>
      </c>
      <c r="C158" t="s">
        <v>157</v>
      </c>
      <c r="D158" t="s">
        <v>15</v>
      </c>
      <c r="E158">
        <v>2190</v>
      </c>
      <c r="F158" t="str">
        <f t="shared" si="20"/>
        <v>5</v>
      </c>
      <c r="G158">
        <v>4</v>
      </c>
      <c r="H158" t="s">
        <v>25</v>
      </c>
      <c r="I158" t="s">
        <v>113</v>
      </c>
      <c r="J158" t="str">
        <f t="shared" si="18"/>
        <v>Medium</v>
      </c>
      <c r="K158" t="s">
        <v>11</v>
      </c>
      <c r="L158" t="s">
        <v>11</v>
      </c>
      <c r="M158">
        <v>9.39</v>
      </c>
      <c r="N158" t="s">
        <v>11</v>
      </c>
      <c r="O158" t="s">
        <v>11</v>
      </c>
      <c r="P158" t="s">
        <v>21</v>
      </c>
      <c r="Q158">
        <v>8.4</v>
      </c>
      <c r="R158">
        <f t="shared" si="23"/>
        <v>0.42000000000000004</v>
      </c>
      <c r="S158" t="s">
        <v>11</v>
      </c>
      <c r="T158" t="s">
        <v>11</v>
      </c>
      <c r="U158" t="s">
        <v>11</v>
      </c>
      <c r="V158" t="s">
        <v>11</v>
      </c>
      <c r="W158" t="s">
        <v>11</v>
      </c>
      <c r="X158" t="s">
        <v>11</v>
      </c>
    </row>
    <row r="159" spans="1:24" x14ac:dyDescent="0.35">
      <c r="A159" t="s">
        <v>156</v>
      </c>
      <c r="B159" t="s">
        <v>111</v>
      </c>
      <c r="C159" t="s">
        <v>157</v>
      </c>
      <c r="D159" t="s">
        <v>15</v>
      </c>
      <c r="E159">
        <v>2190</v>
      </c>
      <c r="F159" t="str">
        <f t="shared" si="20"/>
        <v>5</v>
      </c>
      <c r="G159">
        <v>4</v>
      </c>
      <c r="H159" t="s">
        <v>25</v>
      </c>
      <c r="I159" t="s">
        <v>113</v>
      </c>
      <c r="J159" t="str">
        <f t="shared" si="18"/>
        <v>Medium</v>
      </c>
      <c r="K159" t="s">
        <v>11</v>
      </c>
      <c r="L159" t="s">
        <v>11</v>
      </c>
      <c r="M159">
        <v>9.39</v>
      </c>
      <c r="N159" t="s">
        <v>11</v>
      </c>
      <c r="O159" t="s">
        <v>11</v>
      </c>
      <c r="P159" t="s">
        <v>24</v>
      </c>
      <c r="Q159">
        <v>8.4</v>
      </c>
      <c r="R159">
        <f t="shared" si="23"/>
        <v>0.42000000000000004</v>
      </c>
      <c r="S159" t="s">
        <v>11</v>
      </c>
      <c r="T159" t="s">
        <v>11</v>
      </c>
      <c r="U159" t="s">
        <v>11</v>
      </c>
      <c r="V159" t="s">
        <v>11</v>
      </c>
      <c r="W159" t="s">
        <v>11</v>
      </c>
      <c r="X159" t="s">
        <v>11</v>
      </c>
    </row>
    <row r="160" spans="1:24" x14ac:dyDescent="0.35">
      <c r="A160" t="s">
        <v>156</v>
      </c>
      <c r="B160" t="s">
        <v>111</v>
      </c>
      <c r="C160" t="s">
        <v>157</v>
      </c>
      <c r="D160" t="s">
        <v>60</v>
      </c>
      <c r="E160">
        <v>1825</v>
      </c>
      <c r="F160" t="str">
        <f t="shared" si="20"/>
        <v>5</v>
      </c>
      <c r="G160">
        <v>4</v>
      </c>
      <c r="H160" t="s">
        <v>25</v>
      </c>
      <c r="I160" t="s">
        <v>113</v>
      </c>
      <c r="J160" t="str">
        <f t="shared" si="18"/>
        <v>Medium</v>
      </c>
      <c r="K160" t="s">
        <v>11</v>
      </c>
      <c r="L160" t="s">
        <v>11</v>
      </c>
      <c r="M160">
        <v>9.39</v>
      </c>
      <c r="N160" t="s">
        <v>11</v>
      </c>
      <c r="O160" t="s">
        <v>11</v>
      </c>
      <c r="P160" t="s">
        <v>21</v>
      </c>
      <c r="Q160">
        <v>3</v>
      </c>
      <c r="R160">
        <f t="shared" si="23"/>
        <v>0.15000000000000002</v>
      </c>
      <c r="S160" t="s">
        <v>11</v>
      </c>
      <c r="T160" t="s">
        <v>11</v>
      </c>
      <c r="U160" t="s">
        <v>11</v>
      </c>
      <c r="V160" t="s">
        <v>11</v>
      </c>
      <c r="W160" t="s">
        <v>11</v>
      </c>
      <c r="X160" t="s">
        <v>11</v>
      </c>
    </row>
    <row r="161" spans="1:24" x14ac:dyDescent="0.35">
      <c r="A161" t="s">
        <v>156</v>
      </c>
      <c r="B161" t="s">
        <v>111</v>
      </c>
      <c r="C161" t="s">
        <v>157</v>
      </c>
      <c r="D161" t="s">
        <v>60</v>
      </c>
      <c r="E161">
        <v>1825</v>
      </c>
      <c r="F161" t="str">
        <f t="shared" si="20"/>
        <v>5</v>
      </c>
      <c r="G161">
        <v>4</v>
      </c>
      <c r="H161" t="s">
        <v>25</v>
      </c>
      <c r="I161" t="s">
        <v>113</v>
      </c>
      <c r="J161" t="str">
        <f t="shared" si="18"/>
        <v>Medium</v>
      </c>
      <c r="K161" t="s">
        <v>11</v>
      </c>
      <c r="L161" t="s">
        <v>11</v>
      </c>
      <c r="M161">
        <v>9.39</v>
      </c>
      <c r="N161" t="s">
        <v>11</v>
      </c>
      <c r="O161" t="s">
        <v>11</v>
      </c>
      <c r="P161" t="s">
        <v>24</v>
      </c>
      <c r="Q161">
        <v>3.1</v>
      </c>
      <c r="R161">
        <f t="shared" si="23"/>
        <v>0.15500000000000003</v>
      </c>
      <c r="S161" t="s">
        <v>11</v>
      </c>
      <c r="T161" t="s">
        <v>11</v>
      </c>
      <c r="U161" t="s">
        <v>11</v>
      </c>
      <c r="V161" t="s">
        <v>11</v>
      </c>
      <c r="W161" t="s">
        <v>11</v>
      </c>
      <c r="X161" t="s">
        <v>11</v>
      </c>
    </row>
    <row r="162" spans="1:24" x14ac:dyDescent="0.35">
      <c r="A162" t="s">
        <v>156</v>
      </c>
      <c r="B162" t="s">
        <v>111</v>
      </c>
      <c r="C162" t="s">
        <v>157</v>
      </c>
      <c r="D162" t="s">
        <v>60</v>
      </c>
      <c r="E162">
        <v>1825</v>
      </c>
      <c r="F162" t="str">
        <f t="shared" si="20"/>
        <v>5</v>
      </c>
      <c r="G162">
        <v>4</v>
      </c>
      <c r="H162" t="s">
        <v>25</v>
      </c>
      <c r="I162" t="s">
        <v>113</v>
      </c>
      <c r="J162" t="str">
        <f t="shared" si="18"/>
        <v>Medium</v>
      </c>
      <c r="K162" t="s">
        <v>11</v>
      </c>
      <c r="L162" t="s">
        <v>11</v>
      </c>
      <c r="M162">
        <v>9.39</v>
      </c>
      <c r="N162" t="s">
        <v>11</v>
      </c>
      <c r="O162" t="s">
        <v>11</v>
      </c>
      <c r="P162" t="s">
        <v>21</v>
      </c>
      <c r="Q162">
        <v>3</v>
      </c>
      <c r="R162">
        <f t="shared" si="23"/>
        <v>0.15000000000000002</v>
      </c>
      <c r="S162" t="s">
        <v>11</v>
      </c>
      <c r="T162" t="s">
        <v>11</v>
      </c>
      <c r="U162" t="s">
        <v>11</v>
      </c>
      <c r="V162" t="s">
        <v>11</v>
      </c>
      <c r="W162" t="s">
        <v>11</v>
      </c>
      <c r="X162" t="s">
        <v>11</v>
      </c>
    </row>
    <row r="163" spans="1:24" x14ac:dyDescent="0.35">
      <c r="A163" t="s">
        <v>156</v>
      </c>
      <c r="B163" t="s">
        <v>111</v>
      </c>
      <c r="C163" t="s">
        <v>157</v>
      </c>
      <c r="D163" t="s">
        <v>60</v>
      </c>
      <c r="E163">
        <v>1825</v>
      </c>
      <c r="F163" t="str">
        <f t="shared" si="20"/>
        <v>5</v>
      </c>
      <c r="G163">
        <v>4</v>
      </c>
      <c r="H163" t="s">
        <v>25</v>
      </c>
      <c r="I163" t="s">
        <v>113</v>
      </c>
      <c r="J163" t="str">
        <f t="shared" si="18"/>
        <v>Medium</v>
      </c>
      <c r="K163" t="s">
        <v>11</v>
      </c>
      <c r="L163" t="s">
        <v>11</v>
      </c>
      <c r="M163">
        <v>9.39</v>
      </c>
      <c r="N163" t="s">
        <v>11</v>
      </c>
      <c r="O163" t="s">
        <v>11</v>
      </c>
      <c r="P163" t="s">
        <v>24</v>
      </c>
      <c r="Q163">
        <v>3</v>
      </c>
      <c r="R163">
        <f t="shared" si="23"/>
        <v>0.15000000000000002</v>
      </c>
      <c r="S163" t="s">
        <v>11</v>
      </c>
      <c r="T163" t="s">
        <v>11</v>
      </c>
      <c r="U163" t="s">
        <v>11</v>
      </c>
      <c r="V163" t="s">
        <v>11</v>
      </c>
      <c r="W163" t="s">
        <v>11</v>
      </c>
      <c r="X163" t="s">
        <v>11</v>
      </c>
    </row>
    <row r="164" spans="1:24" x14ac:dyDescent="0.35">
      <c r="A164" t="s">
        <v>156</v>
      </c>
      <c r="B164" t="s">
        <v>111</v>
      </c>
      <c r="C164" t="s">
        <v>157</v>
      </c>
      <c r="D164" t="s">
        <v>60</v>
      </c>
      <c r="E164">
        <v>1825</v>
      </c>
      <c r="F164" t="str">
        <f t="shared" si="20"/>
        <v>5</v>
      </c>
      <c r="G164">
        <v>4</v>
      </c>
      <c r="H164" t="s">
        <v>25</v>
      </c>
      <c r="I164" t="s">
        <v>113</v>
      </c>
      <c r="J164" t="str">
        <f t="shared" si="18"/>
        <v>Medium</v>
      </c>
      <c r="K164" t="s">
        <v>11</v>
      </c>
      <c r="L164" t="s">
        <v>11</v>
      </c>
      <c r="M164">
        <v>9.39</v>
      </c>
      <c r="N164" t="s">
        <v>11</v>
      </c>
      <c r="O164" t="s">
        <v>11</v>
      </c>
      <c r="P164" t="s">
        <v>21</v>
      </c>
      <c r="Q164">
        <v>3.3</v>
      </c>
      <c r="R164">
        <f t="shared" si="23"/>
        <v>0.16500000000000001</v>
      </c>
      <c r="S164" t="s">
        <v>11</v>
      </c>
      <c r="T164" t="s">
        <v>11</v>
      </c>
      <c r="U164" t="s">
        <v>11</v>
      </c>
      <c r="V164" t="s">
        <v>11</v>
      </c>
      <c r="W164" t="s">
        <v>11</v>
      </c>
      <c r="X164" t="s">
        <v>11</v>
      </c>
    </row>
    <row r="165" spans="1:24" x14ac:dyDescent="0.35">
      <c r="A165" t="s">
        <v>156</v>
      </c>
      <c r="B165" t="s">
        <v>111</v>
      </c>
      <c r="C165" t="s">
        <v>157</v>
      </c>
      <c r="D165" t="s">
        <v>60</v>
      </c>
      <c r="E165">
        <v>1825</v>
      </c>
      <c r="F165" t="str">
        <f t="shared" si="20"/>
        <v>5</v>
      </c>
      <c r="G165">
        <v>4</v>
      </c>
      <c r="H165" t="s">
        <v>25</v>
      </c>
      <c r="I165" t="s">
        <v>113</v>
      </c>
      <c r="J165" t="str">
        <f t="shared" si="18"/>
        <v>Medium</v>
      </c>
      <c r="K165" t="s">
        <v>11</v>
      </c>
      <c r="L165" t="s">
        <v>11</v>
      </c>
      <c r="M165">
        <v>9.39</v>
      </c>
      <c r="N165" t="s">
        <v>11</v>
      </c>
      <c r="O165" t="s">
        <v>11</v>
      </c>
      <c r="P165" t="s">
        <v>24</v>
      </c>
      <c r="Q165">
        <v>3.6</v>
      </c>
      <c r="R165">
        <f t="shared" si="23"/>
        <v>0.18000000000000002</v>
      </c>
      <c r="S165" t="s">
        <v>11</v>
      </c>
      <c r="T165" t="s">
        <v>11</v>
      </c>
      <c r="U165" t="s">
        <v>11</v>
      </c>
      <c r="V165" t="s">
        <v>11</v>
      </c>
      <c r="W165" t="s">
        <v>11</v>
      </c>
      <c r="X165" t="s">
        <v>11</v>
      </c>
    </row>
    <row r="166" spans="1:24" x14ac:dyDescent="0.35">
      <c r="A166" t="s">
        <v>156</v>
      </c>
      <c r="B166" t="s">
        <v>111</v>
      </c>
      <c r="C166" t="s">
        <v>157</v>
      </c>
      <c r="D166" t="s">
        <v>60</v>
      </c>
      <c r="E166">
        <v>1825</v>
      </c>
      <c r="F166" t="str">
        <f t="shared" si="20"/>
        <v>5</v>
      </c>
      <c r="G166">
        <v>4</v>
      </c>
      <c r="H166" t="s">
        <v>25</v>
      </c>
      <c r="I166" t="s">
        <v>113</v>
      </c>
      <c r="J166" t="str">
        <f t="shared" si="18"/>
        <v>Medium</v>
      </c>
      <c r="K166" t="s">
        <v>11</v>
      </c>
      <c r="L166" t="s">
        <v>11</v>
      </c>
      <c r="M166">
        <v>9.39</v>
      </c>
      <c r="N166" t="s">
        <v>11</v>
      </c>
      <c r="O166" t="s">
        <v>11</v>
      </c>
      <c r="P166" t="s">
        <v>21</v>
      </c>
      <c r="Q166">
        <v>3.3</v>
      </c>
      <c r="R166">
        <f t="shared" si="23"/>
        <v>0.16500000000000001</v>
      </c>
      <c r="S166" t="s">
        <v>11</v>
      </c>
      <c r="T166" t="s">
        <v>11</v>
      </c>
      <c r="U166" t="s">
        <v>11</v>
      </c>
      <c r="V166" t="s">
        <v>11</v>
      </c>
      <c r="W166" t="s">
        <v>11</v>
      </c>
      <c r="X166" t="s">
        <v>11</v>
      </c>
    </row>
    <row r="167" spans="1:24" x14ac:dyDescent="0.35">
      <c r="A167" t="s">
        <v>156</v>
      </c>
      <c r="B167" t="s">
        <v>111</v>
      </c>
      <c r="C167" t="s">
        <v>157</v>
      </c>
      <c r="D167" t="s">
        <v>60</v>
      </c>
      <c r="E167">
        <v>1825</v>
      </c>
      <c r="F167" t="str">
        <f t="shared" si="20"/>
        <v>5</v>
      </c>
      <c r="G167">
        <v>4</v>
      </c>
      <c r="H167" t="s">
        <v>25</v>
      </c>
      <c r="I167" t="s">
        <v>113</v>
      </c>
      <c r="J167" t="str">
        <f t="shared" si="18"/>
        <v>Medium</v>
      </c>
      <c r="K167" t="s">
        <v>11</v>
      </c>
      <c r="L167" t="s">
        <v>11</v>
      </c>
      <c r="M167">
        <v>9.39</v>
      </c>
      <c r="N167" t="s">
        <v>11</v>
      </c>
      <c r="O167" t="s">
        <v>11</v>
      </c>
      <c r="P167" t="s">
        <v>24</v>
      </c>
      <c r="Q167">
        <v>3.4</v>
      </c>
      <c r="R167">
        <f t="shared" si="23"/>
        <v>0.17</v>
      </c>
      <c r="S167" t="s">
        <v>11</v>
      </c>
      <c r="T167" t="s">
        <v>11</v>
      </c>
      <c r="U167" t="s">
        <v>11</v>
      </c>
      <c r="V167" t="s">
        <v>11</v>
      </c>
      <c r="W167" t="s">
        <v>11</v>
      </c>
      <c r="X167" t="s">
        <v>11</v>
      </c>
    </row>
    <row r="168" spans="1:24" x14ac:dyDescent="0.35">
      <c r="A168" t="s">
        <v>156</v>
      </c>
      <c r="B168" t="s">
        <v>111</v>
      </c>
      <c r="C168" t="s">
        <v>157</v>
      </c>
      <c r="D168" t="s">
        <v>60</v>
      </c>
      <c r="E168">
        <v>1825</v>
      </c>
      <c r="F168" t="str">
        <f t="shared" si="20"/>
        <v>5</v>
      </c>
      <c r="G168">
        <v>4</v>
      </c>
      <c r="H168" t="s">
        <v>25</v>
      </c>
      <c r="I168" t="s">
        <v>113</v>
      </c>
      <c r="J168" t="str">
        <f t="shared" si="18"/>
        <v>Medium</v>
      </c>
      <c r="K168" t="s">
        <v>11</v>
      </c>
      <c r="L168" t="s">
        <v>11</v>
      </c>
      <c r="M168">
        <v>9.39</v>
      </c>
      <c r="N168" t="s">
        <v>11</v>
      </c>
      <c r="O168" t="s">
        <v>11</v>
      </c>
      <c r="P168" t="s">
        <v>21</v>
      </c>
      <c r="Q168">
        <v>2</v>
      </c>
      <c r="R168">
        <f t="shared" si="23"/>
        <v>0.1</v>
      </c>
      <c r="S168" t="s">
        <v>11</v>
      </c>
      <c r="T168" t="s">
        <v>11</v>
      </c>
      <c r="U168" t="s">
        <v>11</v>
      </c>
      <c r="V168" t="s">
        <v>11</v>
      </c>
      <c r="W168" t="s">
        <v>11</v>
      </c>
      <c r="X168" t="s">
        <v>11</v>
      </c>
    </row>
    <row r="169" spans="1:24" x14ac:dyDescent="0.35">
      <c r="A169" t="s">
        <v>156</v>
      </c>
      <c r="B169" t="s">
        <v>111</v>
      </c>
      <c r="C169" t="s">
        <v>157</v>
      </c>
      <c r="D169" t="s">
        <v>60</v>
      </c>
      <c r="E169">
        <v>1825</v>
      </c>
      <c r="F169" t="str">
        <f t="shared" si="20"/>
        <v>5</v>
      </c>
      <c r="G169">
        <v>4</v>
      </c>
      <c r="H169" t="s">
        <v>25</v>
      </c>
      <c r="I169" t="s">
        <v>113</v>
      </c>
      <c r="J169" t="str">
        <f t="shared" si="18"/>
        <v>Medium</v>
      </c>
      <c r="K169" t="s">
        <v>11</v>
      </c>
      <c r="L169" t="s">
        <v>11</v>
      </c>
      <c r="M169">
        <v>9.39</v>
      </c>
      <c r="N169" t="s">
        <v>11</v>
      </c>
      <c r="O169" t="s">
        <v>11</v>
      </c>
      <c r="P169" t="s">
        <v>24</v>
      </c>
      <c r="Q169">
        <v>2.1</v>
      </c>
      <c r="R169">
        <f t="shared" si="23"/>
        <v>0.10500000000000001</v>
      </c>
      <c r="S169" t="s">
        <v>11</v>
      </c>
      <c r="T169" t="s">
        <v>11</v>
      </c>
      <c r="U169" t="s">
        <v>11</v>
      </c>
      <c r="V169" t="s">
        <v>11</v>
      </c>
      <c r="W169" t="s">
        <v>11</v>
      </c>
      <c r="X169" t="s">
        <v>11</v>
      </c>
    </row>
    <row r="170" spans="1:24" x14ac:dyDescent="0.35">
      <c r="A170" t="s">
        <v>158</v>
      </c>
      <c r="B170" t="s">
        <v>111</v>
      </c>
      <c r="C170" t="s">
        <v>159</v>
      </c>
      <c r="D170" t="s">
        <v>17</v>
      </c>
      <c r="E170">
        <v>13140</v>
      </c>
      <c r="F170" t="str">
        <f t="shared" si="20"/>
        <v>5</v>
      </c>
      <c r="G170">
        <v>4</v>
      </c>
      <c r="H170" t="s">
        <v>25</v>
      </c>
      <c r="I170" t="s">
        <v>12</v>
      </c>
      <c r="J170" t="str">
        <f t="shared" si="18"/>
        <v>Coarse</v>
      </c>
      <c r="K170">
        <v>6.2</v>
      </c>
      <c r="L170" t="str">
        <f t="shared" ref="L170:L233" si="24">IF(K170&lt;6.6, "Acidic", IF(K170&lt;7.4, "Neutral", IF(K170&gt;7.3, "Alkaline")))</f>
        <v>Acidic</v>
      </c>
      <c r="M170">
        <v>9.92</v>
      </c>
      <c r="N170">
        <v>100</v>
      </c>
      <c r="O170" t="str">
        <f t="shared" si="22"/>
        <v>Low</v>
      </c>
      <c r="P170" t="s">
        <v>21</v>
      </c>
      <c r="Q170">
        <v>0.9</v>
      </c>
      <c r="R170">
        <f t="shared" si="23"/>
        <v>4.5000000000000005E-2</v>
      </c>
      <c r="S170" t="s">
        <v>11</v>
      </c>
      <c r="T170" t="s">
        <v>11</v>
      </c>
      <c r="U170" t="s">
        <v>11</v>
      </c>
      <c r="V170" t="s">
        <v>11</v>
      </c>
      <c r="W170" t="s">
        <v>11</v>
      </c>
      <c r="X170" t="s">
        <v>11</v>
      </c>
    </row>
    <row r="171" spans="1:24" x14ac:dyDescent="0.35">
      <c r="A171" t="s">
        <v>158</v>
      </c>
      <c r="B171" t="s">
        <v>111</v>
      </c>
      <c r="C171" t="s">
        <v>159</v>
      </c>
      <c r="D171" t="s">
        <v>17</v>
      </c>
      <c r="E171">
        <v>13140</v>
      </c>
      <c r="F171" t="str">
        <f t="shared" si="20"/>
        <v>5</v>
      </c>
      <c r="G171">
        <v>4</v>
      </c>
      <c r="H171" t="s">
        <v>25</v>
      </c>
      <c r="I171" t="s">
        <v>12</v>
      </c>
      <c r="J171" t="str">
        <f t="shared" si="18"/>
        <v>Coarse</v>
      </c>
      <c r="K171">
        <v>6.2</v>
      </c>
      <c r="L171" t="str">
        <f t="shared" si="24"/>
        <v>Acidic</v>
      </c>
      <c r="M171">
        <v>9.92</v>
      </c>
      <c r="N171">
        <v>100</v>
      </c>
      <c r="O171" t="str">
        <f t="shared" si="22"/>
        <v>Low</v>
      </c>
      <c r="P171" t="s">
        <v>24</v>
      </c>
      <c r="Q171">
        <v>1.1000000000000001</v>
      </c>
      <c r="R171">
        <f t="shared" si="23"/>
        <v>5.5000000000000007E-2</v>
      </c>
      <c r="S171" t="s">
        <v>11</v>
      </c>
      <c r="T171" t="s">
        <v>11</v>
      </c>
      <c r="U171" t="s">
        <v>11</v>
      </c>
      <c r="V171" t="s">
        <v>11</v>
      </c>
      <c r="W171" t="s">
        <v>11</v>
      </c>
      <c r="X171" t="s">
        <v>11</v>
      </c>
    </row>
    <row r="172" spans="1:24" x14ac:dyDescent="0.35">
      <c r="A172" t="s">
        <v>158</v>
      </c>
      <c r="B172" t="s">
        <v>111</v>
      </c>
      <c r="C172" t="s">
        <v>159</v>
      </c>
      <c r="D172" t="s">
        <v>17</v>
      </c>
      <c r="E172">
        <v>13140</v>
      </c>
      <c r="F172" t="str">
        <f t="shared" si="20"/>
        <v>5</v>
      </c>
      <c r="G172">
        <v>4</v>
      </c>
      <c r="H172" t="s">
        <v>25</v>
      </c>
      <c r="I172" t="s">
        <v>12</v>
      </c>
      <c r="J172" t="str">
        <f t="shared" si="18"/>
        <v>Coarse</v>
      </c>
      <c r="K172">
        <v>6.2</v>
      </c>
      <c r="L172" t="str">
        <f t="shared" si="24"/>
        <v>Acidic</v>
      </c>
      <c r="M172">
        <v>9.92</v>
      </c>
      <c r="N172">
        <v>100</v>
      </c>
      <c r="O172" t="str">
        <f t="shared" si="22"/>
        <v>Low</v>
      </c>
      <c r="P172" t="s">
        <v>21</v>
      </c>
      <c r="Q172">
        <v>1.5</v>
      </c>
      <c r="R172">
        <f t="shared" si="23"/>
        <v>7.5000000000000011E-2</v>
      </c>
      <c r="S172" t="s">
        <v>11</v>
      </c>
      <c r="T172" t="s">
        <v>11</v>
      </c>
      <c r="U172" t="s">
        <v>11</v>
      </c>
      <c r="V172" t="s">
        <v>11</v>
      </c>
      <c r="W172" t="s">
        <v>11</v>
      </c>
      <c r="X172" t="s">
        <v>11</v>
      </c>
    </row>
    <row r="173" spans="1:24" x14ac:dyDescent="0.35">
      <c r="A173" t="s">
        <v>158</v>
      </c>
      <c r="B173" t="s">
        <v>111</v>
      </c>
      <c r="C173" t="s">
        <v>159</v>
      </c>
      <c r="D173" t="s">
        <v>17</v>
      </c>
      <c r="E173">
        <v>13140</v>
      </c>
      <c r="F173" t="str">
        <f t="shared" si="20"/>
        <v>5</v>
      </c>
      <c r="G173">
        <v>4</v>
      </c>
      <c r="H173" t="s">
        <v>25</v>
      </c>
      <c r="I173" t="s">
        <v>12</v>
      </c>
      <c r="J173" t="str">
        <f t="shared" si="18"/>
        <v>Coarse</v>
      </c>
      <c r="K173">
        <v>6.2</v>
      </c>
      <c r="L173" t="str">
        <f t="shared" si="24"/>
        <v>Acidic</v>
      </c>
      <c r="M173">
        <v>9.92</v>
      </c>
      <c r="N173">
        <v>100</v>
      </c>
      <c r="O173" t="str">
        <f t="shared" si="22"/>
        <v>Low</v>
      </c>
      <c r="P173" t="s">
        <v>24</v>
      </c>
      <c r="Q173">
        <v>1.7</v>
      </c>
      <c r="R173">
        <f t="shared" si="23"/>
        <v>8.5000000000000006E-2</v>
      </c>
      <c r="S173" t="s">
        <v>11</v>
      </c>
      <c r="T173" t="s">
        <v>11</v>
      </c>
      <c r="U173" t="s">
        <v>11</v>
      </c>
      <c r="V173" t="s">
        <v>11</v>
      </c>
      <c r="W173" t="s">
        <v>11</v>
      </c>
      <c r="X173" t="s">
        <v>11</v>
      </c>
    </row>
    <row r="174" spans="1:24" x14ac:dyDescent="0.35">
      <c r="A174" t="s">
        <v>158</v>
      </c>
      <c r="B174" t="s">
        <v>111</v>
      </c>
      <c r="C174" t="s">
        <v>159</v>
      </c>
      <c r="D174" t="s">
        <v>17</v>
      </c>
      <c r="E174">
        <v>13140</v>
      </c>
      <c r="F174" t="str">
        <f t="shared" si="20"/>
        <v>5</v>
      </c>
      <c r="G174">
        <v>4</v>
      </c>
      <c r="H174" t="s">
        <v>25</v>
      </c>
      <c r="I174" t="s">
        <v>12</v>
      </c>
      <c r="J174" t="str">
        <f t="shared" si="18"/>
        <v>Coarse</v>
      </c>
      <c r="K174">
        <v>6.2</v>
      </c>
      <c r="L174" t="str">
        <f t="shared" si="24"/>
        <v>Acidic</v>
      </c>
      <c r="M174">
        <v>9.92</v>
      </c>
      <c r="N174">
        <v>100</v>
      </c>
      <c r="O174" t="str">
        <f t="shared" si="22"/>
        <v>Low</v>
      </c>
      <c r="P174" t="s">
        <v>21</v>
      </c>
      <c r="Q174">
        <v>4.3</v>
      </c>
      <c r="R174">
        <f t="shared" si="23"/>
        <v>0.215</v>
      </c>
      <c r="S174" t="s">
        <v>11</v>
      </c>
      <c r="T174" t="s">
        <v>11</v>
      </c>
      <c r="U174" t="s">
        <v>11</v>
      </c>
      <c r="V174" t="s">
        <v>11</v>
      </c>
      <c r="W174" t="s">
        <v>11</v>
      </c>
      <c r="X174" t="s">
        <v>11</v>
      </c>
    </row>
    <row r="175" spans="1:24" x14ac:dyDescent="0.35">
      <c r="A175" t="s">
        <v>158</v>
      </c>
      <c r="B175" t="s">
        <v>111</v>
      </c>
      <c r="C175" t="s">
        <v>159</v>
      </c>
      <c r="D175" t="s">
        <v>17</v>
      </c>
      <c r="E175">
        <v>13140</v>
      </c>
      <c r="F175" t="str">
        <f t="shared" si="20"/>
        <v>5</v>
      </c>
      <c r="G175">
        <v>4</v>
      </c>
      <c r="H175" t="s">
        <v>25</v>
      </c>
      <c r="I175" t="s">
        <v>12</v>
      </c>
      <c r="J175" t="str">
        <f t="shared" si="18"/>
        <v>Coarse</v>
      </c>
      <c r="K175">
        <v>6.2</v>
      </c>
      <c r="L175" t="str">
        <f t="shared" si="24"/>
        <v>Acidic</v>
      </c>
      <c r="M175">
        <v>9.92</v>
      </c>
      <c r="N175">
        <v>100</v>
      </c>
      <c r="O175" t="str">
        <f t="shared" si="22"/>
        <v>Low</v>
      </c>
      <c r="P175" t="s">
        <v>24</v>
      </c>
      <c r="Q175">
        <v>4.0999999999999996</v>
      </c>
      <c r="R175">
        <f t="shared" si="23"/>
        <v>0.20499999999999999</v>
      </c>
      <c r="S175" t="s">
        <v>11</v>
      </c>
      <c r="T175" t="s">
        <v>11</v>
      </c>
      <c r="U175" t="s">
        <v>11</v>
      </c>
      <c r="V175" t="s">
        <v>11</v>
      </c>
      <c r="W175" t="s">
        <v>11</v>
      </c>
      <c r="X175" t="s">
        <v>11</v>
      </c>
    </row>
    <row r="176" spans="1:24" x14ac:dyDescent="0.35">
      <c r="A176" t="s">
        <v>158</v>
      </c>
      <c r="B176" t="s">
        <v>111</v>
      </c>
      <c r="C176" t="s">
        <v>159</v>
      </c>
      <c r="D176" t="s">
        <v>17</v>
      </c>
      <c r="E176">
        <v>13140</v>
      </c>
      <c r="F176" t="str">
        <f t="shared" si="20"/>
        <v>5</v>
      </c>
      <c r="G176">
        <v>4</v>
      </c>
      <c r="H176" t="s">
        <v>25</v>
      </c>
      <c r="I176" t="s">
        <v>12</v>
      </c>
      <c r="J176" t="str">
        <f t="shared" si="18"/>
        <v>Coarse</v>
      </c>
      <c r="K176">
        <v>6.2</v>
      </c>
      <c r="L176" t="str">
        <f t="shared" si="24"/>
        <v>Acidic</v>
      </c>
      <c r="M176">
        <v>9.92</v>
      </c>
      <c r="N176">
        <v>100</v>
      </c>
      <c r="O176" t="str">
        <f t="shared" si="22"/>
        <v>Low</v>
      </c>
      <c r="P176" t="s">
        <v>21</v>
      </c>
      <c r="Q176">
        <v>2.2999999999999998</v>
      </c>
      <c r="R176">
        <f t="shared" si="23"/>
        <v>0.11499999999999999</v>
      </c>
      <c r="S176" t="s">
        <v>11</v>
      </c>
      <c r="T176" t="s">
        <v>11</v>
      </c>
      <c r="U176" t="s">
        <v>11</v>
      </c>
      <c r="V176" t="s">
        <v>11</v>
      </c>
      <c r="W176" t="s">
        <v>11</v>
      </c>
      <c r="X176" t="s">
        <v>11</v>
      </c>
    </row>
    <row r="177" spans="1:24" x14ac:dyDescent="0.35">
      <c r="A177" t="s">
        <v>158</v>
      </c>
      <c r="B177" t="s">
        <v>111</v>
      </c>
      <c r="C177" t="s">
        <v>159</v>
      </c>
      <c r="D177" t="s">
        <v>17</v>
      </c>
      <c r="E177">
        <v>13140</v>
      </c>
      <c r="F177" t="str">
        <f t="shared" si="20"/>
        <v>5</v>
      </c>
      <c r="G177">
        <v>4</v>
      </c>
      <c r="H177" t="s">
        <v>25</v>
      </c>
      <c r="I177" t="s">
        <v>12</v>
      </c>
      <c r="J177" t="str">
        <f t="shared" si="18"/>
        <v>Coarse</v>
      </c>
      <c r="K177">
        <v>6.2</v>
      </c>
      <c r="L177" t="str">
        <f t="shared" si="24"/>
        <v>Acidic</v>
      </c>
      <c r="M177">
        <v>9.92</v>
      </c>
      <c r="N177">
        <v>100</v>
      </c>
      <c r="O177" t="str">
        <f t="shared" si="22"/>
        <v>Low</v>
      </c>
      <c r="P177" t="s">
        <v>24</v>
      </c>
      <c r="Q177">
        <v>2.2999999999999998</v>
      </c>
      <c r="R177">
        <f t="shared" si="23"/>
        <v>0.11499999999999999</v>
      </c>
      <c r="S177" t="s">
        <v>11</v>
      </c>
      <c r="T177" t="s">
        <v>11</v>
      </c>
      <c r="U177" t="s">
        <v>11</v>
      </c>
      <c r="V177" t="s">
        <v>11</v>
      </c>
      <c r="W177" t="s">
        <v>11</v>
      </c>
      <c r="X177" t="s">
        <v>11</v>
      </c>
    </row>
    <row r="178" spans="1:24" x14ac:dyDescent="0.35">
      <c r="A178" t="s">
        <v>158</v>
      </c>
      <c r="B178" t="s">
        <v>111</v>
      </c>
      <c r="C178" t="s">
        <v>159</v>
      </c>
      <c r="D178" t="s">
        <v>17</v>
      </c>
      <c r="E178">
        <v>13140</v>
      </c>
      <c r="F178" t="str">
        <f t="shared" si="20"/>
        <v>5</v>
      </c>
      <c r="G178">
        <v>4</v>
      </c>
      <c r="H178" t="s">
        <v>25</v>
      </c>
      <c r="I178" t="s">
        <v>12</v>
      </c>
      <c r="J178" t="str">
        <f t="shared" si="18"/>
        <v>Coarse</v>
      </c>
      <c r="K178">
        <v>6.2</v>
      </c>
      <c r="L178" t="str">
        <f t="shared" si="24"/>
        <v>Acidic</v>
      </c>
      <c r="M178">
        <v>9.92</v>
      </c>
      <c r="N178">
        <v>100</v>
      </c>
      <c r="O178" t="str">
        <f t="shared" si="22"/>
        <v>Low</v>
      </c>
      <c r="P178" t="s">
        <v>21</v>
      </c>
      <c r="Q178">
        <v>0.5</v>
      </c>
      <c r="R178">
        <f t="shared" si="23"/>
        <v>2.5000000000000001E-2</v>
      </c>
      <c r="S178" t="s">
        <v>11</v>
      </c>
      <c r="T178" t="s">
        <v>11</v>
      </c>
      <c r="U178" t="s">
        <v>11</v>
      </c>
      <c r="V178" t="s">
        <v>11</v>
      </c>
      <c r="W178" t="s">
        <v>11</v>
      </c>
      <c r="X178" t="s">
        <v>11</v>
      </c>
    </row>
    <row r="179" spans="1:24" x14ac:dyDescent="0.35">
      <c r="A179" t="s">
        <v>158</v>
      </c>
      <c r="B179" t="s">
        <v>111</v>
      </c>
      <c r="C179" t="s">
        <v>159</v>
      </c>
      <c r="D179" t="s">
        <v>17</v>
      </c>
      <c r="E179">
        <v>13140</v>
      </c>
      <c r="F179" t="str">
        <f t="shared" si="20"/>
        <v>5</v>
      </c>
      <c r="G179">
        <v>4</v>
      </c>
      <c r="H179" t="s">
        <v>25</v>
      </c>
      <c r="I179" t="s">
        <v>12</v>
      </c>
      <c r="J179" t="str">
        <f t="shared" si="18"/>
        <v>Coarse</v>
      </c>
      <c r="K179">
        <v>6.2</v>
      </c>
      <c r="L179" t="str">
        <f t="shared" si="24"/>
        <v>Acidic</v>
      </c>
      <c r="M179">
        <v>9.92</v>
      </c>
      <c r="N179">
        <v>100</v>
      </c>
      <c r="O179" t="str">
        <f t="shared" si="22"/>
        <v>Low</v>
      </c>
      <c r="P179" t="s">
        <v>24</v>
      </c>
      <c r="Q179">
        <v>0.6</v>
      </c>
      <c r="R179">
        <f t="shared" si="23"/>
        <v>0.03</v>
      </c>
      <c r="S179" t="s">
        <v>11</v>
      </c>
      <c r="T179" t="s">
        <v>11</v>
      </c>
      <c r="U179" t="s">
        <v>11</v>
      </c>
      <c r="V179" t="s">
        <v>11</v>
      </c>
      <c r="W179" t="s">
        <v>11</v>
      </c>
      <c r="X179" t="s">
        <v>11</v>
      </c>
    </row>
    <row r="180" spans="1:24" x14ac:dyDescent="0.35">
      <c r="A180" t="s">
        <v>158</v>
      </c>
      <c r="B180" t="s">
        <v>111</v>
      </c>
      <c r="C180" t="s">
        <v>159</v>
      </c>
      <c r="D180" t="s">
        <v>17</v>
      </c>
      <c r="E180">
        <v>13140</v>
      </c>
      <c r="F180" t="str">
        <f t="shared" si="20"/>
        <v>5</v>
      </c>
      <c r="G180">
        <v>4</v>
      </c>
      <c r="H180" t="s">
        <v>25</v>
      </c>
      <c r="I180" t="s">
        <v>12</v>
      </c>
      <c r="J180" t="str">
        <f t="shared" si="18"/>
        <v>Coarse</v>
      </c>
      <c r="K180">
        <v>6.2</v>
      </c>
      <c r="L180" t="str">
        <f t="shared" si="24"/>
        <v>Acidic</v>
      </c>
      <c r="M180">
        <v>9.92</v>
      </c>
      <c r="N180">
        <v>100</v>
      </c>
      <c r="O180" t="str">
        <f t="shared" si="22"/>
        <v>Low</v>
      </c>
      <c r="P180" t="s">
        <v>21</v>
      </c>
      <c r="Q180">
        <v>1.8</v>
      </c>
      <c r="R180">
        <f t="shared" si="23"/>
        <v>9.0000000000000011E-2</v>
      </c>
      <c r="S180" t="s">
        <v>11</v>
      </c>
      <c r="T180" t="s">
        <v>11</v>
      </c>
      <c r="U180" t="s">
        <v>11</v>
      </c>
      <c r="V180" t="s">
        <v>11</v>
      </c>
      <c r="W180" t="s">
        <v>11</v>
      </c>
      <c r="X180" t="s">
        <v>11</v>
      </c>
    </row>
    <row r="181" spans="1:24" x14ac:dyDescent="0.35">
      <c r="A181" t="s">
        <v>158</v>
      </c>
      <c r="B181" t="s">
        <v>111</v>
      </c>
      <c r="C181" t="s">
        <v>159</v>
      </c>
      <c r="D181" t="s">
        <v>17</v>
      </c>
      <c r="E181">
        <v>13140</v>
      </c>
      <c r="F181" t="str">
        <f t="shared" si="20"/>
        <v>5</v>
      </c>
      <c r="G181">
        <v>4</v>
      </c>
      <c r="H181" t="s">
        <v>25</v>
      </c>
      <c r="I181" t="s">
        <v>12</v>
      </c>
      <c r="J181" t="str">
        <f t="shared" si="18"/>
        <v>Coarse</v>
      </c>
      <c r="K181">
        <v>6.2</v>
      </c>
      <c r="L181" t="str">
        <f t="shared" si="24"/>
        <v>Acidic</v>
      </c>
      <c r="M181">
        <v>9.92</v>
      </c>
      <c r="N181">
        <v>100</v>
      </c>
      <c r="O181" t="str">
        <f t="shared" si="22"/>
        <v>Low</v>
      </c>
      <c r="P181" t="s">
        <v>24</v>
      </c>
      <c r="Q181">
        <v>1.9</v>
      </c>
      <c r="R181">
        <f t="shared" si="23"/>
        <v>9.5000000000000001E-2</v>
      </c>
      <c r="S181" t="s">
        <v>11</v>
      </c>
      <c r="T181" t="s">
        <v>11</v>
      </c>
      <c r="U181" t="s">
        <v>11</v>
      </c>
      <c r="V181" t="s">
        <v>11</v>
      </c>
      <c r="W181" t="s">
        <v>11</v>
      </c>
      <c r="X181" t="s">
        <v>11</v>
      </c>
    </row>
    <row r="182" spans="1:24" x14ac:dyDescent="0.35">
      <c r="A182" t="s">
        <v>158</v>
      </c>
      <c r="B182" t="s">
        <v>111</v>
      </c>
      <c r="C182" t="s">
        <v>159</v>
      </c>
      <c r="D182" t="s">
        <v>17</v>
      </c>
      <c r="E182">
        <v>13140</v>
      </c>
      <c r="F182" t="str">
        <f t="shared" si="20"/>
        <v>5</v>
      </c>
      <c r="G182">
        <v>4</v>
      </c>
      <c r="H182" t="s">
        <v>25</v>
      </c>
      <c r="I182" t="s">
        <v>12</v>
      </c>
      <c r="J182" t="str">
        <f t="shared" si="18"/>
        <v>Coarse</v>
      </c>
      <c r="K182">
        <v>6.2</v>
      </c>
      <c r="L182" t="str">
        <f t="shared" si="24"/>
        <v>Acidic</v>
      </c>
      <c r="M182">
        <v>9.92</v>
      </c>
      <c r="N182">
        <v>100</v>
      </c>
      <c r="O182" t="str">
        <f t="shared" si="22"/>
        <v>Low</v>
      </c>
      <c r="P182" t="s">
        <v>21</v>
      </c>
      <c r="Q182">
        <v>0.9</v>
      </c>
      <c r="R182">
        <f t="shared" si="23"/>
        <v>4.5000000000000005E-2</v>
      </c>
      <c r="S182" t="s">
        <v>11</v>
      </c>
      <c r="T182" t="s">
        <v>11</v>
      </c>
      <c r="U182" t="s">
        <v>11</v>
      </c>
      <c r="V182" t="s">
        <v>11</v>
      </c>
      <c r="W182" t="s">
        <v>11</v>
      </c>
      <c r="X182" t="s">
        <v>11</v>
      </c>
    </row>
    <row r="183" spans="1:24" x14ac:dyDescent="0.35">
      <c r="A183" t="s">
        <v>158</v>
      </c>
      <c r="B183" t="s">
        <v>111</v>
      </c>
      <c r="C183" t="s">
        <v>159</v>
      </c>
      <c r="D183" t="s">
        <v>17</v>
      </c>
      <c r="E183">
        <v>13140</v>
      </c>
      <c r="F183" t="str">
        <f t="shared" si="20"/>
        <v>5</v>
      </c>
      <c r="G183">
        <v>4</v>
      </c>
      <c r="H183" t="s">
        <v>25</v>
      </c>
      <c r="I183" t="s">
        <v>12</v>
      </c>
      <c r="J183" t="str">
        <f t="shared" si="18"/>
        <v>Coarse</v>
      </c>
      <c r="K183">
        <v>6.2</v>
      </c>
      <c r="L183" t="str">
        <f t="shared" si="24"/>
        <v>Acidic</v>
      </c>
      <c r="M183">
        <v>9.92</v>
      </c>
      <c r="N183">
        <v>100</v>
      </c>
      <c r="O183" t="str">
        <f t="shared" si="22"/>
        <v>Low</v>
      </c>
      <c r="P183" t="s">
        <v>24</v>
      </c>
      <c r="Q183">
        <v>1.8</v>
      </c>
      <c r="R183">
        <f t="shared" si="23"/>
        <v>9.0000000000000011E-2</v>
      </c>
      <c r="S183" t="s">
        <v>11</v>
      </c>
      <c r="T183" t="s">
        <v>11</v>
      </c>
      <c r="U183" t="s">
        <v>11</v>
      </c>
      <c r="V183" t="s">
        <v>11</v>
      </c>
      <c r="W183" t="s">
        <v>11</v>
      </c>
      <c r="X183" t="s">
        <v>11</v>
      </c>
    </row>
    <row r="184" spans="1:24" x14ac:dyDescent="0.35">
      <c r="A184" t="s">
        <v>158</v>
      </c>
      <c r="B184" t="s">
        <v>111</v>
      </c>
      <c r="C184" t="s">
        <v>159</v>
      </c>
      <c r="D184" t="s">
        <v>17</v>
      </c>
      <c r="E184">
        <v>13140</v>
      </c>
      <c r="F184" t="str">
        <f t="shared" si="20"/>
        <v>5</v>
      </c>
      <c r="G184">
        <v>4</v>
      </c>
      <c r="H184" t="s">
        <v>25</v>
      </c>
      <c r="I184" t="s">
        <v>12</v>
      </c>
      <c r="J184" t="str">
        <f t="shared" si="18"/>
        <v>Coarse</v>
      </c>
      <c r="K184">
        <v>6.2</v>
      </c>
      <c r="L184" t="str">
        <f t="shared" si="24"/>
        <v>Acidic</v>
      </c>
      <c r="M184">
        <v>9.92</v>
      </c>
      <c r="N184">
        <v>100</v>
      </c>
      <c r="O184" t="str">
        <f t="shared" si="22"/>
        <v>Low</v>
      </c>
      <c r="P184" t="s">
        <v>21</v>
      </c>
      <c r="Q184">
        <v>1.9</v>
      </c>
      <c r="R184">
        <f t="shared" si="23"/>
        <v>9.5000000000000001E-2</v>
      </c>
      <c r="S184" t="s">
        <v>11</v>
      </c>
      <c r="T184" t="s">
        <v>11</v>
      </c>
      <c r="U184" t="s">
        <v>11</v>
      </c>
      <c r="V184" t="s">
        <v>11</v>
      </c>
      <c r="W184" t="s">
        <v>11</v>
      </c>
      <c r="X184" t="s">
        <v>11</v>
      </c>
    </row>
    <row r="185" spans="1:24" x14ac:dyDescent="0.35">
      <c r="A185" t="s">
        <v>158</v>
      </c>
      <c r="B185" t="s">
        <v>111</v>
      </c>
      <c r="C185" t="s">
        <v>159</v>
      </c>
      <c r="D185" t="s">
        <v>17</v>
      </c>
      <c r="E185">
        <v>13140</v>
      </c>
      <c r="F185" t="str">
        <f t="shared" si="20"/>
        <v>5</v>
      </c>
      <c r="G185">
        <v>4</v>
      </c>
      <c r="H185" t="s">
        <v>25</v>
      </c>
      <c r="I185" t="s">
        <v>12</v>
      </c>
      <c r="J185" t="str">
        <f t="shared" si="18"/>
        <v>Coarse</v>
      </c>
      <c r="K185">
        <v>6.2</v>
      </c>
      <c r="L185" t="str">
        <f t="shared" si="24"/>
        <v>Acidic</v>
      </c>
      <c r="M185">
        <v>9.92</v>
      </c>
      <c r="N185">
        <v>100</v>
      </c>
      <c r="O185" t="str">
        <f t="shared" si="22"/>
        <v>Low</v>
      </c>
      <c r="P185" t="s">
        <v>24</v>
      </c>
      <c r="Q185">
        <v>2.1</v>
      </c>
      <c r="R185">
        <f t="shared" si="23"/>
        <v>0.10500000000000001</v>
      </c>
      <c r="S185" t="s">
        <v>11</v>
      </c>
      <c r="T185" t="s">
        <v>11</v>
      </c>
      <c r="U185" t="s">
        <v>11</v>
      </c>
      <c r="V185" t="s">
        <v>11</v>
      </c>
      <c r="W185" t="s">
        <v>11</v>
      </c>
      <c r="X185" t="s">
        <v>11</v>
      </c>
    </row>
    <row r="186" spans="1:24" x14ac:dyDescent="0.35">
      <c r="A186" t="s">
        <v>158</v>
      </c>
      <c r="B186" t="s">
        <v>111</v>
      </c>
      <c r="C186" t="s">
        <v>159</v>
      </c>
      <c r="D186" t="s">
        <v>17</v>
      </c>
      <c r="E186">
        <v>13140</v>
      </c>
      <c r="F186" t="str">
        <f t="shared" si="20"/>
        <v>5</v>
      </c>
      <c r="G186">
        <v>4</v>
      </c>
      <c r="H186" t="s">
        <v>25</v>
      </c>
      <c r="I186" t="s">
        <v>12</v>
      </c>
      <c r="J186" t="str">
        <f t="shared" si="18"/>
        <v>Coarse</v>
      </c>
      <c r="K186">
        <v>6.2</v>
      </c>
      <c r="L186" t="str">
        <f t="shared" si="24"/>
        <v>Acidic</v>
      </c>
      <c r="M186">
        <v>9.92</v>
      </c>
      <c r="N186">
        <v>100</v>
      </c>
      <c r="O186" t="str">
        <f t="shared" si="22"/>
        <v>Low</v>
      </c>
      <c r="P186" t="s">
        <v>21</v>
      </c>
      <c r="Q186">
        <v>3.5</v>
      </c>
      <c r="R186">
        <f t="shared" si="23"/>
        <v>0.17500000000000002</v>
      </c>
      <c r="S186" t="s">
        <v>11</v>
      </c>
      <c r="T186" t="s">
        <v>11</v>
      </c>
      <c r="U186" t="s">
        <v>11</v>
      </c>
      <c r="V186" t="s">
        <v>11</v>
      </c>
      <c r="W186" t="s">
        <v>11</v>
      </c>
      <c r="X186" t="s">
        <v>11</v>
      </c>
    </row>
    <row r="187" spans="1:24" x14ac:dyDescent="0.35">
      <c r="A187" t="s">
        <v>158</v>
      </c>
      <c r="B187" t="s">
        <v>111</v>
      </c>
      <c r="C187" t="s">
        <v>159</v>
      </c>
      <c r="D187" t="s">
        <v>17</v>
      </c>
      <c r="E187">
        <v>13140</v>
      </c>
      <c r="F187" t="str">
        <f t="shared" si="20"/>
        <v>5</v>
      </c>
      <c r="G187">
        <v>4</v>
      </c>
      <c r="H187" t="s">
        <v>25</v>
      </c>
      <c r="I187" t="s">
        <v>12</v>
      </c>
      <c r="J187" t="str">
        <f t="shared" si="18"/>
        <v>Coarse</v>
      </c>
      <c r="K187">
        <v>6.2</v>
      </c>
      <c r="L187" t="str">
        <f t="shared" si="24"/>
        <v>Acidic</v>
      </c>
      <c r="M187">
        <v>9.92</v>
      </c>
      <c r="N187">
        <v>100</v>
      </c>
      <c r="O187" t="str">
        <f t="shared" si="22"/>
        <v>Low</v>
      </c>
      <c r="P187" t="s">
        <v>24</v>
      </c>
      <c r="Q187">
        <v>3.6</v>
      </c>
      <c r="R187">
        <f t="shared" si="23"/>
        <v>0.18000000000000002</v>
      </c>
      <c r="S187" t="s">
        <v>11</v>
      </c>
      <c r="T187" t="s">
        <v>11</v>
      </c>
      <c r="U187" t="s">
        <v>11</v>
      </c>
      <c r="V187" t="s">
        <v>11</v>
      </c>
      <c r="W187" t="s">
        <v>11</v>
      </c>
      <c r="X187" t="s">
        <v>11</v>
      </c>
    </row>
    <row r="188" spans="1:24" x14ac:dyDescent="0.35">
      <c r="A188" t="s">
        <v>158</v>
      </c>
      <c r="B188" t="s">
        <v>111</v>
      </c>
      <c r="C188" t="s">
        <v>159</v>
      </c>
      <c r="D188" t="s">
        <v>17</v>
      </c>
      <c r="E188">
        <v>13140</v>
      </c>
      <c r="F188" t="str">
        <f t="shared" si="20"/>
        <v>5</v>
      </c>
      <c r="G188">
        <v>4</v>
      </c>
      <c r="H188" t="s">
        <v>25</v>
      </c>
      <c r="I188" t="s">
        <v>12</v>
      </c>
      <c r="J188" t="str">
        <f t="shared" ref="J188:J251" si="25">IF(I188="silt clay","Fine",IF(I188="clay","Fine",IF(I188="sandy clay","Fine",IF(I188="sandy clay loam","Coarse",IF(I188="Sandy loam","Coarse",IF(I188="loamy sand","Coarse",IF(I188="organic","Organic","Medium")))))))</f>
        <v>Coarse</v>
      </c>
      <c r="K188">
        <v>6.2</v>
      </c>
      <c r="L188" t="str">
        <f t="shared" si="24"/>
        <v>Acidic</v>
      </c>
      <c r="M188">
        <v>9.92</v>
      </c>
      <c r="N188">
        <v>100</v>
      </c>
      <c r="O188" t="str">
        <f t="shared" si="22"/>
        <v>Low</v>
      </c>
      <c r="P188" t="s">
        <v>21</v>
      </c>
      <c r="Q188">
        <v>1.9</v>
      </c>
      <c r="R188">
        <f t="shared" si="23"/>
        <v>9.5000000000000001E-2</v>
      </c>
      <c r="S188" t="s">
        <v>11</v>
      </c>
      <c r="T188" t="s">
        <v>11</v>
      </c>
      <c r="U188" t="s">
        <v>11</v>
      </c>
      <c r="V188" t="s">
        <v>11</v>
      </c>
      <c r="W188" t="s">
        <v>11</v>
      </c>
      <c r="X188" t="s">
        <v>11</v>
      </c>
    </row>
    <row r="189" spans="1:24" x14ac:dyDescent="0.35">
      <c r="A189" t="s">
        <v>158</v>
      </c>
      <c r="B189" t="s">
        <v>111</v>
      </c>
      <c r="C189" t="s">
        <v>159</v>
      </c>
      <c r="D189" t="s">
        <v>17</v>
      </c>
      <c r="E189">
        <v>13140</v>
      </c>
      <c r="F189" t="str">
        <f t="shared" si="20"/>
        <v>5</v>
      </c>
      <c r="G189">
        <v>4</v>
      </c>
      <c r="H189" t="s">
        <v>25</v>
      </c>
      <c r="I189" t="s">
        <v>12</v>
      </c>
      <c r="J189" t="str">
        <f t="shared" si="25"/>
        <v>Coarse</v>
      </c>
      <c r="K189">
        <v>6.2</v>
      </c>
      <c r="L189" t="str">
        <f t="shared" si="24"/>
        <v>Acidic</v>
      </c>
      <c r="M189">
        <v>9.92</v>
      </c>
      <c r="N189">
        <v>100</v>
      </c>
      <c r="O189" t="str">
        <f t="shared" si="22"/>
        <v>Low</v>
      </c>
      <c r="P189" t="s">
        <v>24</v>
      </c>
      <c r="Q189">
        <v>2.2999999999999998</v>
      </c>
      <c r="R189">
        <f t="shared" si="23"/>
        <v>0.11499999999999999</v>
      </c>
      <c r="S189" t="s">
        <v>11</v>
      </c>
      <c r="T189" t="s">
        <v>11</v>
      </c>
      <c r="U189" t="s">
        <v>11</v>
      </c>
      <c r="V189" t="s">
        <v>11</v>
      </c>
      <c r="W189" t="s">
        <v>11</v>
      </c>
      <c r="X189" t="s">
        <v>11</v>
      </c>
    </row>
    <row r="190" spans="1:24" x14ac:dyDescent="0.35">
      <c r="A190" t="s">
        <v>158</v>
      </c>
      <c r="B190" t="s">
        <v>111</v>
      </c>
      <c r="C190" t="s">
        <v>159</v>
      </c>
      <c r="D190" t="s">
        <v>17</v>
      </c>
      <c r="E190">
        <v>13140</v>
      </c>
      <c r="F190" t="str">
        <f t="shared" si="20"/>
        <v>5</v>
      </c>
      <c r="G190">
        <v>4</v>
      </c>
      <c r="H190" t="s">
        <v>25</v>
      </c>
      <c r="I190" t="s">
        <v>12</v>
      </c>
      <c r="J190" t="str">
        <f t="shared" si="25"/>
        <v>Coarse</v>
      </c>
      <c r="K190">
        <v>6.2</v>
      </c>
      <c r="L190" t="str">
        <f t="shared" si="24"/>
        <v>Acidic</v>
      </c>
      <c r="M190">
        <v>9.92</v>
      </c>
      <c r="N190">
        <v>100</v>
      </c>
      <c r="O190" t="str">
        <f t="shared" si="22"/>
        <v>Low</v>
      </c>
      <c r="P190" t="s">
        <v>21</v>
      </c>
      <c r="Q190">
        <v>2.8</v>
      </c>
      <c r="R190">
        <f t="shared" si="23"/>
        <v>0.13999999999999999</v>
      </c>
      <c r="S190" t="s">
        <v>11</v>
      </c>
      <c r="T190" t="s">
        <v>11</v>
      </c>
      <c r="U190" t="s">
        <v>11</v>
      </c>
      <c r="V190" t="s">
        <v>11</v>
      </c>
      <c r="W190" t="s">
        <v>11</v>
      </c>
      <c r="X190" t="s">
        <v>11</v>
      </c>
    </row>
    <row r="191" spans="1:24" x14ac:dyDescent="0.35">
      <c r="A191" t="s">
        <v>158</v>
      </c>
      <c r="B191" t="s">
        <v>111</v>
      </c>
      <c r="C191" t="s">
        <v>159</v>
      </c>
      <c r="D191" t="s">
        <v>17</v>
      </c>
      <c r="E191">
        <v>13140</v>
      </c>
      <c r="F191" t="str">
        <f t="shared" si="20"/>
        <v>5</v>
      </c>
      <c r="G191">
        <v>4</v>
      </c>
      <c r="H191" t="s">
        <v>25</v>
      </c>
      <c r="I191" t="s">
        <v>12</v>
      </c>
      <c r="J191" t="str">
        <f t="shared" si="25"/>
        <v>Coarse</v>
      </c>
      <c r="K191">
        <v>6.2</v>
      </c>
      <c r="L191" t="str">
        <f t="shared" si="24"/>
        <v>Acidic</v>
      </c>
      <c r="M191">
        <v>9.92</v>
      </c>
      <c r="N191">
        <v>100</v>
      </c>
      <c r="O191" t="str">
        <f t="shared" si="22"/>
        <v>Low</v>
      </c>
      <c r="P191" t="s">
        <v>24</v>
      </c>
      <c r="Q191">
        <v>2.8</v>
      </c>
      <c r="R191">
        <f t="shared" si="23"/>
        <v>0.13999999999999999</v>
      </c>
      <c r="S191" t="s">
        <v>11</v>
      </c>
      <c r="T191" t="s">
        <v>11</v>
      </c>
      <c r="U191" t="s">
        <v>11</v>
      </c>
      <c r="V191" t="s">
        <v>11</v>
      </c>
      <c r="W191" t="s">
        <v>11</v>
      </c>
      <c r="X191" t="s">
        <v>11</v>
      </c>
    </row>
    <row r="192" spans="1:24" x14ac:dyDescent="0.35">
      <c r="A192" t="s">
        <v>158</v>
      </c>
      <c r="B192" t="s">
        <v>111</v>
      </c>
      <c r="C192" t="s">
        <v>159</v>
      </c>
      <c r="D192" t="s">
        <v>17</v>
      </c>
      <c r="E192">
        <v>13140</v>
      </c>
      <c r="F192" t="str">
        <f t="shared" si="20"/>
        <v>5</v>
      </c>
      <c r="G192">
        <v>4</v>
      </c>
      <c r="H192" t="s">
        <v>25</v>
      </c>
      <c r="I192" t="s">
        <v>12</v>
      </c>
      <c r="J192" t="str">
        <f t="shared" si="25"/>
        <v>Coarse</v>
      </c>
      <c r="K192">
        <v>6.2</v>
      </c>
      <c r="L192" t="str">
        <f t="shared" si="24"/>
        <v>Acidic</v>
      </c>
      <c r="M192">
        <v>9.92</v>
      </c>
      <c r="N192">
        <v>100</v>
      </c>
      <c r="O192" t="str">
        <f t="shared" si="22"/>
        <v>Low</v>
      </c>
      <c r="P192" t="s">
        <v>21</v>
      </c>
      <c r="Q192">
        <v>0.2</v>
      </c>
      <c r="R192">
        <f t="shared" si="23"/>
        <v>1.0000000000000002E-2</v>
      </c>
      <c r="S192" t="s">
        <v>11</v>
      </c>
      <c r="T192" t="s">
        <v>11</v>
      </c>
      <c r="U192" t="s">
        <v>11</v>
      </c>
      <c r="V192" t="s">
        <v>11</v>
      </c>
      <c r="W192" t="s">
        <v>11</v>
      </c>
      <c r="X192" t="s">
        <v>11</v>
      </c>
    </row>
    <row r="193" spans="1:24" x14ac:dyDescent="0.35">
      <c r="A193" t="s">
        <v>158</v>
      </c>
      <c r="B193" t="s">
        <v>111</v>
      </c>
      <c r="C193" t="s">
        <v>159</v>
      </c>
      <c r="D193" t="s">
        <v>17</v>
      </c>
      <c r="E193">
        <v>13140</v>
      </c>
      <c r="F193" t="str">
        <f t="shared" si="20"/>
        <v>5</v>
      </c>
      <c r="G193">
        <v>4</v>
      </c>
      <c r="H193" t="s">
        <v>25</v>
      </c>
      <c r="I193" t="s">
        <v>12</v>
      </c>
      <c r="J193" t="str">
        <f t="shared" si="25"/>
        <v>Coarse</v>
      </c>
      <c r="K193">
        <v>6.2</v>
      </c>
      <c r="L193" t="str">
        <f t="shared" si="24"/>
        <v>Acidic</v>
      </c>
      <c r="M193">
        <v>9.92</v>
      </c>
      <c r="N193">
        <v>100</v>
      </c>
      <c r="O193" t="str">
        <f t="shared" si="22"/>
        <v>Low</v>
      </c>
      <c r="P193" t="s">
        <v>24</v>
      </c>
      <c r="Q193">
        <v>0.3</v>
      </c>
      <c r="R193">
        <f t="shared" si="23"/>
        <v>1.4999999999999999E-2</v>
      </c>
      <c r="S193" t="s">
        <v>11</v>
      </c>
      <c r="T193" t="s">
        <v>11</v>
      </c>
      <c r="U193" t="s">
        <v>11</v>
      </c>
      <c r="V193" t="s">
        <v>11</v>
      </c>
      <c r="W193" t="s">
        <v>11</v>
      </c>
      <c r="X193" t="s">
        <v>11</v>
      </c>
    </row>
    <row r="194" spans="1:24" x14ac:dyDescent="0.35">
      <c r="A194" t="s">
        <v>158</v>
      </c>
      <c r="B194" t="s">
        <v>111</v>
      </c>
      <c r="C194" t="s">
        <v>159</v>
      </c>
      <c r="D194" t="s">
        <v>17</v>
      </c>
      <c r="E194">
        <v>13140</v>
      </c>
      <c r="F194" t="str">
        <f t="shared" si="20"/>
        <v>5</v>
      </c>
      <c r="G194">
        <v>4</v>
      </c>
      <c r="H194" t="s">
        <v>25</v>
      </c>
      <c r="I194" t="s">
        <v>12</v>
      </c>
      <c r="J194" t="str">
        <f t="shared" si="25"/>
        <v>Coarse</v>
      </c>
      <c r="K194">
        <v>6.2</v>
      </c>
      <c r="L194" t="str">
        <f t="shared" si="24"/>
        <v>Acidic</v>
      </c>
      <c r="M194">
        <v>9.92</v>
      </c>
      <c r="N194">
        <v>100</v>
      </c>
      <c r="O194" t="str">
        <f t="shared" si="22"/>
        <v>Low</v>
      </c>
      <c r="P194" t="s">
        <v>21</v>
      </c>
      <c r="Q194">
        <v>0.8</v>
      </c>
      <c r="R194">
        <f t="shared" si="23"/>
        <v>4.0000000000000008E-2</v>
      </c>
      <c r="S194" t="s">
        <v>11</v>
      </c>
      <c r="T194" t="s">
        <v>11</v>
      </c>
      <c r="U194" t="s">
        <v>11</v>
      </c>
      <c r="V194" t="s">
        <v>11</v>
      </c>
      <c r="W194" t="s">
        <v>11</v>
      </c>
      <c r="X194" t="s">
        <v>11</v>
      </c>
    </row>
    <row r="195" spans="1:24" x14ac:dyDescent="0.35">
      <c r="A195" t="s">
        <v>158</v>
      </c>
      <c r="B195" t="s">
        <v>111</v>
      </c>
      <c r="C195" t="s">
        <v>159</v>
      </c>
      <c r="D195" t="s">
        <v>17</v>
      </c>
      <c r="E195">
        <v>13140</v>
      </c>
      <c r="F195" t="str">
        <f t="shared" ref="F195:F258" si="26">IF(E195&lt;366, "1", IF(E195&lt;731, "2", IF(E195&lt;1096, "3", IF(E195&lt;1461, "4", IF(E195&gt;1460, "5")))))</f>
        <v>5</v>
      </c>
      <c r="G195">
        <v>4</v>
      </c>
      <c r="H195" t="s">
        <v>25</v>
      </c>
      <c r="I195" t="s">
        <v>12</v>
      </c>
      <c r="J195" t="str">
        <f t="shared" si="25"/>
        <v>Coarse</v>
      </c>
      <c r="K195">
        <v>6.2</v>
      </c>
      <c r="L195" t="str">
        <f t="shared" si="24"/>
        <v>Acidic</v>
      </c>
      <c r="M195">
        <v>9.92</v>
      </c>
      <c r="N195">
        <v>100</v>
      </c>
      <c r="O195" t="str">
        <f t="shared" si="22"/>
        <v>Low</v>
      </c>
      <c r="P195" t="s">
        <v>24</v>
      </c>
      <c r="Q195">
        <v>1.5</v>
      </c>
      <c r="R195">
        <f t="shared" si="23"/>
        <v>7.5000000000000011E-2</v>
      </c>
      <c r="S195" t="s">
        <v>11</v>
      </c>
      <c r="T195" t="s">
        <v>11</v>
      </c>
      <c r="U195" t="s">
        <v>11</v>
      </c>
      <c r="V195" t="s">
        <v>11</v>
      </c>
      <c r="W195" t="s">
        <v>11</v>
      </c>
      <c r="X195" t="s">
        <v>11</v>
      </c>
    </row>
    <row r="196" spans="1:24" x14ac:dyDescent="0.35">
      <c r="A196" t="s">
        <v>158</v>
      </c>
      <c r="B196" t="s">
        <v>111</v>
      </c>
      <c r="C196" t="s">
        <v>159</v>
      </c>
      <c r="D196" t="s">
        <v>17</v>
      </c>
      <c r="E196">
        <v>13140</v>
      </c>
      <c r="F196" t="str">
        <f t="shared" si="26"/>
        <v>5</v>
      </c>
      <c r="G196">
        <v>4</v>
      </c>
      <c r="H196" t="s">
        <v>25</v>
      </c>
      <c r="I196" t="s">
        <v>12</v>
      </c>
      <c r="J196" t="str">
        <f t="shared" si="25"/>
        <v>Coarse</v>
      </c>
      <c r="K196">
        <v>6.2</v>
      </c>
      <c r="L196" t="str">
        <f t="shared" si="24"/>
        <v>Acidic</v>
      </c>
      <c r="M196">
        <v>9.92</v>
      </c>
      <c r="N196">
        <v>100</v>
      </c>
      <c r="O196" t="str">
        <f t="shared" ref="O196:O259" si="27">IF(N196&lt;101, "Low", IF(N196&lt;221, "Medium", IF(N196&gt;220, "High")))</f>
        <v>Low</v>
      </c>
      <c r="P196" t="s">
        <v>21</v>
      </c>
      <c r="Q196">
        <v>2.5</v>
      </c>
      <c r="R196">
        <f t="shared" si="23"/>
        <v>0.125</v>
      </c>
      <c r="S196" t="s">
        <v>11</v>
      </c>
      <c r="T196" t="s">
        <v>11</v>
      </c>
      <c r="U196" t="s">
        <v>11</v>
      </c>
      <c r="V196" t="s">
        <v>11</v>
      </c>
      <c r="W196" t="s">
        <v>11</v>
      </c>
      <c r="X196" t="s">
        <v>11</v>
      </c>
    </row>
    <row r="197" spans="1:24" x14ac:dyDescent="0.35">
      <c r="A197" t="s">
        <v>158</v>
      </c>
      <c r="B197" t="s">
        <v>111</v>
      </c>
      <c r="C197" t="s">
        <v>159</v>
      </c>
      <c r="D197" t="s">
        <v>17</v>
      </c>
      <c r="E197">
        <v>13140</v>
      </c>
      <c r="F197" t="str">
        <f t="shared" si="26"/>
        <v>5</v>
      </c>
      <c r="G197">
        <v>4</v>
      </c>
      <c r="H197" t="s">
        <v>25</v>
      </c>
      <c r="I197" t="s">
        <v>12</v>
      </c>
      <c r="J197" t="str">
        <f t="shared" si="25"/>
        <v>Coarse</v>
      </c>
      <c r="K197">
        <v>6.2</v>
      </c>
      <c r="L197" t="str">
        <f t="shared" si="24"/>
        <v>Acidic</v>
      </c>
      <c r="M197">
        <v>9.92</v>
      </c>
      <c r="N197">
        <v>100</v>
      </c>
      <c r="O197" t="str">
        <f t="shared" si="27"/>
        <v>Low</v>
      </c>
      <c r="P197" t="s">
        <v>24</v>
      </c>
      <c r="Q197">
        <v>1.8</v>
      </c>
      <c r="R197">
        <f t="shared" si="23"/>
        <v>9.0000000000000011E-2</v>
      </c>
      <c r="S197" t="s">
        <v>11</v>
      </c>
      <c r="T197" t="s">
        <v>11</v>
      </c>
      <c r="U197" t="s">
        <v>11</v>
      </c>
      <c r="V197" t="s">
        <v>11</v>
      </c>
      <c r="W197" t="s">
        <v>11</v>
      </c>
      <c r="X197" t="s">
        <v>11</v>
      </c>
    </row>
    <row r="198" spans="1:24" x14ac:dyDescent="0.35">
      <c r="A198" t="s">
        <v>158</v>
      </c>
      <c r="B198" t="s">
        <v>111</v>
      </c>
      <c r="C198" t="s">
        <v>159</v>
      </c>
      <c r="D198" t="s">
        <v>17</v>
      </c>
      <c r="E198">
        <v>13140</v>
      </c>
      <c r="F198" t="str">
        <f t="shared" si="26"/>
        <v>5</v>
      </c>
      <c r="G198">
        <v>4</v>
      </c>
      <c r="H198" t="s">
        <v>25</v>
      </c>
      <c r="I198" t="s">
        <v>12</v>
      </c>
      <c r="J198" t="str">
        <f t="shared" si="25"/>
        <v>Coarse</v>
      </c>
      <c r="K198">
        <v>6.2</v>
      </c>
      <c r="L198" t="str">
        <f t="shared" si="24"/>
        <v>Acidic</v>
      </c>
      <c r="M198">
        <v>9.92</v>
      </c>
      <c r="N198">
        <v>100</v>
      </c>
      <c r="O198" t="str">
        <f t="shared" si="27"/>
        <v>Low</v>
      </c>
      <c r="P198" t="s">
        <v>21</v>
      </c>
      <c r="Q198">
        <v>2.8</v>
      </c>
      <c r="R198">
        <f t="shared" si="23"/>
        <v>0.13999999999999999</v>
      </c>
      <c r="S198" t="s">
        <v>11</v>
      </c>
      <c r="T198" t="s">
        <v>11</v>
      </c>
      <c r="U198" t="s">
        <v>11</v>
      </c>
      <c r="V198" t="s">
        <v>11</v>
      </c>
      <c r="W198" t="s">
        <v>11</v>
      </c>
      <c r="X198" t="s">
        <v>11</v>
      </c>
    </row>
    <row r="199" spans="1:24" x14ac:dyDescent="0.35">
      <c r="A199" t="s">
        <v>158</v>
      </c>
      <c r="B199" t="s">
        <v>111</v>
      </c>
      <c r="C199" t="s">
        <v>159</v>
      </c>
      <c r="D199" t="s">
        <v>17</v>
      </c>
      <c r="E199">
        <v>13140</v>
      </c>
      <c r="F199" t="str">
        <f t="shared" si="26"/>
        <v>5</v>
      </c>
      <c r="G199">
        <v>4</v>
      </c>
      <c r="H199" t="s">
        <v>25</v>
      </c>
      <c r="I199" t="s">
        <v>12</v>
      </c>
      <c r="J199" t="str">
        <f t="shared" si="25"/>
        <v>Coarse</v>
      </c>
      <c r="K199">
        <v>6.2</v>
      </c>
      <c r="L199" t="str">
        <f t="shared" si="24"/>
        <v>Acidic</v>
      </c>
      <c r="M199">
        <v>9.92</v>
      </c>
      <c r="N199">
        <v>100</v>
      </c>
      <c r="O199" t="str">
        <f t="shared" si="27"/>
        <v>Low</v>
      </c>
      <c r="P199" t="s">
        <v>24</v>
      </c>
      <c r="Q199">
        <v>2.7</v>
      </c>
      <c r="R199">
        <f t="shared" si="23"/>
        <v>0.13500000000000001</v>
      </c>
      <c r="S199" t="s">
        <v>11</v>
      </c>
      <c r="T199" t="s">
        <v>11</v>
      </c>
      <c r="U199" t="s">
        <v>11</v>
      </c>
      <c r="V199" t="s">
        <v>11</v>
      </c>
      <c r="W199" t="s">
        <v>11</v>
      </c>
      <c r="X199" t="s">
        <v>11</v>
      </c>
    </row>
    <row r="200" spans="1:24" x14ac:dyDescent="0.35">
      <c r="A200" t="s">
        <v>158</v>
      </c>
      <c r="B200" t="s">
        <v>111</v>
      </c>
      <c r="C200" t="s">
        <v>159</v>
      </c>
      <c r="D200" t="s">
        <v>17</v>
      </c>
      <c r="E200">
        <v>13140</v>
      </c>
      <c r="F200" t="str">
        <f t="shared" si="26"/>
        <v>5</v>
      </c>
      <c r="G200">
        <v>4</v>
      </c>
      <c r="H200" t="s">
        <v>25</v>
      </c>
      <c r="I200" t="s">
        <v>12</v>
      </c>
      <c r="J200" t="str">
        <f t="shared" si="25"/>
        <v>Coarse</v>
      </c>
      <c r="K200">
        <v>6.2</v>
      </c>
      <c r="L200" t="str">
        <f t="shared" si="24"/>
        <v>Acidic</v>
      </c>
      <c r="M200">
        <v>9.92</v>
      </c>
      <c r="N200">
        <v>100</v>
      </c>
      <c r="O200" t="str">
        <f t="shared" si="27"/>
        <v>Low</v>
      </c>
      <c r="P200" t="s">
        <v>21</v>
      </c>
      <c r="Q200">
        <v>1.8</v>
      </c>
      <c r="R200">
        <f t="shared" si="23"/>
        <v>9.0000000000000011E-2</v>
      </c>
      <c r="S200" t="s">
        <v>11</v>
      </c>
      <c r="T200" t="s">
        <v>11</v>
      </c>
      <c r="U200" t="s">
        <v>11</v>
      </c>
      <c r="V200" t="s">
        <v>11</v>
      </c>
      <c r="W200" t="s">
        <v>11</v>
      </c>
      <c r="X200" t="s">
        <v>11</v>
      </c>
    </row>
    <row r="201" spans="1:24" x14ac:dyDescent="0.35">
      <c r="A201" t="s">
        <v>158</v>
      </c>
      <c r="B201" t="s">
        <v>111</v>
      </c>
      <c r="C201" t="s">
        <v>159</v>
      </c>
      <c r="D201" t="s">
        <v>17</v>
      </c>
      <c r="E201">
        <v>13140</v>
      </c>
      <c r="F201" t="str">
        <f t="shared" si="26"/>
        <v>5</v>
      </c>
      <c r="G201">
        <v>4</v>
      </c>
      <c r="H201" t="s">
        <v>25</v>
      </c>
      <c r="I201" t="s">
        <v>12</v>
      </c>
      <c r="J201" t="str">
        <f t="shared" si="25"/>
        <v>Coarse</v>
      </c>
      <c r="K201">
        <v>6.2</v>
      </c>
      <c r="L201" t="str">
        <f t="shared" si="24"/>
        <v>Acidic</v>
      </c>
      <c r="M201">
        <v>9.92</v>
      </c>
      <c r="N201">
        <v>100</v>
      </c>
      <c r="O201" t="str">
        <f t="shared" si="27"/>
        <v>Low</v>
      </c>
      <c r="P201" t="s">
        <v>24</v>
      </c>
      <c r="Q201">
        <v>1.7</v>
      </c>
      <c r="R201">
        <f t="shared" si="23"/>
        <v>8.5000000000000006E-2</v>
      </c>
      <c r="S201" t="s">
        <v>11</v>
      </c>
      <c r="T201" t="s">
        <v>11</v>
      </c>
      <c r="U201" t="s">
        <v>11</v>
      </c>
      <c r="V201" t="s">
        <v>11</v>
      </c>
      <c r="W201" t="s">
        <v>11</v>
      </c>
      <c r="X201" t="s">
        <v>11</v>
      </c>
    </row>
    <row r="202" spans="1:24" x14ac:dyDescent="0.35">
      <c r="A202" t="s">
        <v>158</v>
      </c>
      <c r="B202" t="s">
        <v>111</v>
      </c>
      <c r="C202" t="s">
        <v>159</v>
      </c>
      <c r="D202" t="s">
        <v>17</v>
      </c>
      <c r="E202">
        <v>13140</v>
      </c>
      <c r="F202" t="str">
        <f t="shared" si="26"/>
        <v>5</v>
      </c>
      <c r="G202">
        <v>4</v>
      </c>
      <c r="H202" t="s">
        <v>25</v>
      </c>
      <c r="I202" t="s">
        <v>12</v>
      </c>
      <c r="J202" t="str">
        <f t="shared" si="25"/>
        <v>Coarse</v>
      </c>
      <c r="K202">
        <v>6.2</v>
      </c>
      <c r="L202" t="str">
        <f t="shared" si="24"/>
        <v>Acidic</v>
      </c>
      <c r="M202">
        <v>9.92</v>
      </c>
      <c r="N202">
        <v>100</v>
      </c>
      <c r="O202" t="str">
        <f t="shared" si="27"/>
        <v>Low</v>
      </c>
      <c r="P202" t="s">
        <v>21</v>
      </c>
      <c r="Q202">
        <v>2.8</v>
      </c>
      <c r="R202">
        <f t="shared" si="23"/>
        <v>0.13999999999999999</v>
      </c>
      <c r="S202" t="s">
        <v>11</v>
      </c>
      <c r="T202" t="s">
        <v>11</v>
      </c>
      <c r="U202" t="s">
        <v>11</v>
      </c>
      <c r="V202" t="s">
        <v>11</v>
      </c>
      <c r="W202" t="s">
        <v>11</v>
      </c>
      <c r="X202" t="s">
        <v>11</v>
      </c>
    </row>
    <row r="203" spans="1:24" x14ac:dyDescent="0.35">
      <c r="A203" t="s">
        <v>158</v>
      </c>
      <c r="B203" t="s">
        <v>111</v>
      </c>
      <c r="C203" t="s">
        <v>159</v>
      </c>
      <c r="D203" t="s">
        <v>17</v>
      </c>
      <c r="E203">
        <v>13140</v>
      </c>
      <c r="F203" t="str">
        <f t="shared" si="26"/>
        <v>5</v>
      </c>
      <c r="G203">
        <v>4</v>
      </c>
      <c r="H203" t="s">
        <v>25</v>
      </c>
      <c r="I203" t="s">
        <v>12</v>
      </c>
      <c r="J203" t="str">
        <f t="shared" si="25"/>
        <v>Coarse</v>
      </c>
      <c r="K203">
        <v>6.2</v>
      </c>
      <c r="L203" t="str">
        <f t="shared" si="24"/>
        <v>Acidic</v>
      </c>
      <c r="M203">
        <v>9.92</v>
      </c>
      <c r="N203">
        <v>100</v>
      </c>
      <c r="O203" t="str">
        <f t="shared" si="27"/>
        <v>Low</v>
      </c>
      <c r="P203" t="s">
        <v>24</v>
      </c>
      <c r="Q203">
        <v>2.7</v>
      </c>
      <c r="R203">
        <f t="shared" si="23"/>
        <v>0.13500000000000001</v>
      </c>
      <c r="S203" t="s">
        <v>11</v>
      </c>
      <c r="T203" t="s">
        <v>11</v>
      </c>
      <c r="U203" t="s">
        <v>11</v>
      </c>
      <c r="V203" t="s">
        <v>11</v>
      </c>
      <c r="W203" t="s">
        <v>11</v>
      </c>
      <c r="X203" t="s">
        <v>11</v>
      </c>
    </row>
    <row r="204" spans="1:24" x14ac:dyDescent="0.35">
      <c r="A204" t="s">
        <v>158</v>
      </c>
      <c r="B204" t="s">
        <v>111</v>
      </c>
      <c r="C204" t="s">
        <v>159</v>
      </c>
      <c r="D204" t="s">
        <v>17</v>
      </c>
      <c r="E204">
        <v>13140</v>
      </c>
      <c r="F204" t="str">
        <f t="shared" si="26"/>
        <v>5</v>
      </c>
      <c r="G204">
        <v>4</v>
      </c>
      <c r="H204" t="s">
        <v>25</v>
      </c>
      <c r="I204" t="s">
        <v>12</v>
      </c>
      <c r="J204" t="str">
        <f t="shared" si="25"/>
        <v>Coarse</v>
      </c>
      <c r="K204">
        <v>6.2</v>
      </c>
      <c r="L204" t="str">
        <f t="shared" si="24"/>
        <v>Acidic</v>
      </c>
      <c r="M204">
        <v>9.92</v>
      </c>
      <c r="N204">
        <v>100</v>
      </c>
      <c r="O204" t="str">
        <f t="shared" si="27"/>
        <v>Low</v>
      </c>
      <c r="P204" t="s">
        <v>21</v>
      </c>
      <c r="Q204">
        <v>1.8</v>
      </c>
      <c r="R204">
        <f t="shared" si="23"/>
        <v>9.0000000000000011E-2</v>
      </c>
      <c r="S204" t="s">
        <v>11</v>
      </c>
      <c r="T204" t="s">
        <v>11</v>
      </c>
      <c r="U204" t="s">
        <v>11</v>
      </c>
      <c r="V204" t="s">
        <v>11</v>
      </c>
      <c r="W204" t="s">
        <v>11</v>
      </c>
      <c r="X204" t="s">
        <v>11</v>
      </c>
    </row>
    <row r="205" spans="1:24" x14ac:dyDescent="0.35">
      <c r="A205" t="s">
        <v>158</v>
      </c>
      <c r="B205" t="s">
        <v>111</v>
      </c>
      <c r="C205" t="s">
        <v>159</v>
      </c>
      <c r="D205" t="s">
        <v>17</v>
      </c>
      <c r="E205">
        <v>13140</v>
      </c>
      <c r="F205" t="str">
        <f t="shared" si="26"/>
        <v>5</v>
      </c>
      <c r="G205">
        <v>4</v>
      </c>
      <c r="H205" t="s">
        <v>25</v>
      </c>
      <c r="I205" t="s">
        <v>12</v>
      </c>
      <c r="J205" t="str">
        <f t="shared" si="25"/>
        <v>Coarse</v>
      </c>
      <c r="K205">
        <v>6.2</v>
      </c>
      <c r="L205" t="str">
        <f t="shared" si="24"/>
        <v>Acidic</v>
      </c>
      <c r="M205">
        <v>9.92</v>
      </c>
      <c r="N205">
        <v>100</v>
      </c>
      <c r="O205" t="str">
        <f t="shared" si="27"/>
        <v>Low</v>
      </c>
      <c r="P205" t="s">
        <v>24</v>
      </c>
      <c r="Q205">
        <v>2.1</v>
      </c>
      <c r="R205">
        <f t="shared" si="23"/>
        <v>0.10500000000000001</v>
      </c>
      <c r="S205" t="s">
        <v>11</v>
      </c>
      <c r="T205" t="s">
        <v>11</v>
      </c>
      <c r="U205" t="s">
        <v>11</v>
      </c>
      <c r="V205" t="s">
        <v>11</v>
      </c>
      <c r="W205" t="s">
        <v>11</v>
      </c>
      <c r="X205" t="s">
        <v>11</v>
      </c>
    </row>
    <row r="206" spans="1:24" x14ac:dyDescent="0.35">
      <c r="A206" t="s">
        <v>158</v>
      </c>
      <c r="B206" t="s">
        <v>111</v>
      </c>
      <c r="C206" t="s">
        <v>159</v>
      </c>
      <c r="D206" t="s">
        <v>17</v>
      </c>
      <c r="E206">
        <v>13140</v>
      </c>
      <c r="F206" t="str">
        <f t="shared" si="26"/>
        <v>5</v>
      </c>
      <c r="G206">
        <v>4</v>
      </c>
      <c r="H206" t="s">
        <v>25</v>
      </c>
      <c r="I206" t="s">
        <v>12</v>
      </c>
      <c r="J206" t="str">
        <f t="shared" si="25"/>
        <v>Coarse</v>
      </c>
      <c r="K206">
        <v>6.2</v>
      </c>
      <c r="L206" t="str">
        <f t="shared" si="24"/>
        <v>Acidic</v>
      </c>
      <c r="M206">
        <v>9.92</v>
      </c>
      <c r="N206">
        <v>100</v>
      </c>
      <c r="O206" t="str">
        <f t="shared" si="27"/>
        <v>Low</v>
      </c>
      <c r="P206" t="s">
        <v>21</v>
      </c>
      <c r="Q206">
        <v>1.9</v>
      </c>
      <c r="R206">
        <f t="shared" si="23"/>
        <v>9.5000000000000001E-2</v>
      </c>
      <c r="S206" t="s">
        <v>11</v>
      </c>
      <c r="T206" t="s">
        <v>11</v>
      </c>
      <c r="U206" t="s">
        <v>11</v>
      </c>
      <c r="V206" t="s">
        <v>11</v>
      </c>
      <c r="W206" t="s">
        <v>11</v>
      </c>
      <c r="X206" t="s">
        <v>11</v>
      </c>
    </row>
    <row r="207" spans="1:24" x14ac:dyDescent="0.35">
      <c r="A207" t="s">
        <v>158</v>
      </c>
      <c r="B207" t="s">
        <v>111</v>
      </c>
      <c r="C207" t="s">
        <v>159</v>
      </c>
      <c r="D207" t="s">
        <v>17</v>
      </c>
      <c r="E207">
        <v>13140</v>
      </c>
      <c r="F207" t="str">
        <f t="shared" si="26"/>
        <v>5</v>
      </c>
      <c r="G207">
        <v>4</v>
      </c>
      <c r="H207" t="s">
        <v>25</v>
      </c>
      <c r="I207" t="s">
        <v>12</v>
      </c>
      <c r="J207" t="str">
        <f t="shared" si="25"/>
        <v>Coarse</v>
      </c>
      <c r="K207">
        <v>6.2</v>
      </c>
      <c r="L207" t="str">
        <f t="shared" si="24"/>
        <v>Acidic</v>
      </c>
      <c r="M207">
        <v>9.92</v>
      </c>
      <c r="N207">
        <v>100</v>
      </c>
      <c r="O207" t="str">
        <f t="shared" si="27"/>
        <v>Low</v>
      </c>
      <c r="P207" t="s">
        <v>24</v>
      </c>
      <c r="Q207">
        <v>2.2999999999999998</v>
      </c>
      <c r="R207">
        <f t="shared" si="23"/>
        <v>0.11499999999999999</v>
      </c>
      <c r="S207" t="s">
        <v>11</v>
      </c>
      <c r="T207" t="s">
        <v>11</v>
      </c>
      <c r="U207" t="s">
        <v>11</v>
      </c>
      <c r="V207" t="s">
        <v>11</v>
      </c>
      <c r="W207" t="s">
        <v>11</v>
      </c>
      <c r="X207" t="s">
        <v>11</v>
      </c>
    </row>
    <row r="208" spans="1:24" x14ac:dyDescent="0.35">
      <c r="A208" t="s">
        <v>158</v>
      </c>
      <c r="B208" t="s">
        <v>111</v>
      </c>
      <c r="C208" t="s">
        <v>159</v>
      </c>
      <c r="D208" t="s">
        <v>17</v>
      </c>
      <c r="E208">
        <v>13140</v>
      </c>
      <c r="F208" t="str">
        <f t="shared" si="26"/>
        <v>5</v>
      </c>
      <c r="G208">
        <v>4</v>
      </c>
      <c r="H208" t="s">
        <v>25</v>
      </c>
      <c r="I208" t="s">
        <v>12</v>
      </c>
      <c r="J208" t="str">
        <f t="shared" si="25"/>
        <v>Coarse</v>
      </c>
      <c r="K208">
        <v>6.2</v>
      </c>
      <c r="L208" t="str">
        <f t="shared" si="24"/>
        <v>Acidic</v>
      </c>
      <c r="M208">
        <v>9.92</v>
      </c>
      <c r="N208">
        <v>100</v>
      </c>
      <c r="O208" t="str">
        <f t="shared" si="27"/>
        <v>Low</v>
      </c>
      <c r="P208" t="s">
        <v>21</v>
      </c>
      <c r="Q208">
        <v>1.1000000000000001</v>
      </c>
      <c r="R208">
        <f t="shared" si="23"/>
        <v>5.5000000000000007E-2</v>
      </c>
      <c r="S208" t="s">
        <v>11</v>
      </c>
      <c r="T208" t="s">
        <v>11</v>
      </c>
      <c r="U208" t="s">
        <v>11</v>
      </c>
      <c r="V208" t="s">
        <v>11</v>
      </c>
      <c r="W208" t="s">
        <v>11</v>
      </c>
      <c r="X208" t="s">
        <v>11</v>
      </c>
    </row>
    <row r="209" spans="1:24" x14ac:dyDescent="0.35">
      <c r="A209" t="s">
        <v>158</v>
      </c>
      <c r="B209" t="s">
        <v>111</v>
      </c>
      <c r="C209" t="s">
        <v>159</v>
      </c>
      <c r="D209" t="s">
        <v>17</v>
      </c>
      <c r="E209">
        <v>13140</v>
      </c>
      <c r="F209" t="str">
        <f t="shared" si="26"/>
        <v>5</v>
      </c>
      <c r="G209">
        <v>4</v>
      </c>
      <c r="H209" t="s">
        <v>25</v>
      </c>
      <c r="I209" t="s">
        <v>12</v>
      </c>
      <c r="J209" t="str">
        <f t="shared" si="25"/>
        <v>Coarse</v>
      </c>
      <c r="K209">
        <v>6.2</v>
      </c>
      <c r="L209" t="str">
        <f t="shared" si="24"/>
        <v>Acidic</v>
      </c>
      <c r="M209">
        <v>9.92</v>
      </c>
      <c r="N209">
        <v>100</v>
      </c>
      <c r="O209" t="str">
        <f t="shared" si="27"/>
        <v>Low</v>
      </c>
      <c r="P209" t="s">
        <v>24</v>
      </c>
      <c r="Q209">
        <v>1.6</v>
      </c>
      <c r="R209">
        <f t="shared" si="23"/>
        <v>8.0000000000000016E-2</v>
      </c>
      <c r="S209" t="s">
        <v>11</v>
      </c>
      <c r="T209" t="s">
        <v>11</v>
      </c>
      <c r="U209" t="s">
        <v>11</v>
      </c>
      <c r="V209" t="s">
        <v>11</v>
      </c>
      <c r="W209" t="s">
        <v>11</v>
      </c>
      <c r="X209" t="s">
        <v>11</v>
      </c>
    </row>
    <row r="210" spans="1:24" x14ac:dyDescent="0.35">
      <c r="A210" t="s">
        <v>158</v>
      </c>
      <c r="B210" t="s">
        <v>111</v>
      </c>
      <c r="C210" t="s">
        <v>159</v>
      </c>
      <c r="D210" t="s">
        <v>17</v>
      </c>
      <c r="E210">
        <v>13140</v>
      </c>
      <c r="F210" t="str">
        <f t="shared" si="26"/>
        <v>5</v>
      </c>
      <c r="G210">
        <v>4</v>
      </c>
      <c r="H210" t="s">
        <v>25</v>
      </c>
      <c r="I210" t="s">
        <v>12</v>
      </c>
      <c r="J210" t="str">
        <f t="shared" si="25"/>
        <v>Coarse</v>
      </c>
      <c r="K210">
        <v>6.2</v>
      </c>
      <c r="L210" t="str">
        <f t="shared" si="24"/>
        <v>Acidic</v>
      </c>
      <c r="M210">
        <v>9.92</v>
      </c>
      <c r="N210">
        <v>100</v>
      </c>
      <c r="O210" t="str">
        <f t="shared" si="27"/>
        <v>Low</v>
      </c>
      <c r="P210" t="s">
        <v>21</v>
      </c>
      <c r="Q210">
        <v>2.9</v>
      </c>
      <c r="R210">
        <f t="shared" si="23"/>
        <v>0.14499999999999999</v>
      </c>
      <c r="S210" t="s">
        <v>11</v>
      </c>
      <c r="T210" t="s">
        <v>11</v>
      </c>
      <c r="U210" t="s">
        <v>11</v>
      </c>
      <c r="V210" t="s">
        <v>11</v>
      </c>
      <c r="W210" t="s">
        <v>11</v>
      </c>
      <c r="X210" t="s">
        <v>11</v>
      </c>
    </row>
    <row r="211" spans="1:24" x14ac:dyDescent="0.35">
      <c r="A211" t="s">
        <v>158</v>
      </c>
      <c r="B211" t="s">
        <v>111</v>
      </c>
      <c r="C211" t="s">
        <v>159</v>
      </c>
      <c r="D211" t="s">
        <v>17</v>
      </c>
      <c r="E211">
        <v>13140</v>
      </c>
      <c r="F211" t="str">
        <f t="shared" si="26"/>
        <v>5</v>
      </c>
      <c r="G211">
        <v>4</v>
      </c>
      <c r="H211" t="s">
        <v>25</v>
      </c>
      <c r="I211" t="s">
        <v>12</v>
      </c>
      <c r="J211" t="str">
        <f t="shared" si="25"/>
        <v>Coarse</v>
      </c>
      <c r="K211">
        <v>6.2</v>
      </c>
      <c r="L211" t="str">
        <f t="shared" si="24"/>
        <v>Acidic</v>
      </c>
      <c r="M211">
        <v>9.92</v>
      </c>
      <c r="N211">
        <v>100</v>
      </c>
      <c r="O211" t="str">
        <f t="shared" si="27"/>
        <v>Low</v>
      </c>
      <c r="P211" t="s">
        <v>24</v>
      </c>
      <c r="Q211">
        <v>3.2</v>
      </c>
      <c r="R211">
        <f t="shared" si="23"/>
        <v>0.16000000000000003</v>
      </c>
      <c r="S211" t="s">
        <v>11</v>
      </c>
      <c r="T211" t="s">
        <v>11</v>
      </c>
      <c r="U211" t="s">
        <v>11</v>
      </c>
      <c r="V211" t="s">
        <v>11</v>
      </c>
      <c r="W211" t="s">
        <v>11</v>
      </c>
      <c r="X211" t="s">
        <v>11</v>
      </c>
    </row>
    <row r="212" spans="1:24" x14ac:dyDescent="0.35">
      <c r="A212" t="s">
        <v>158</v>
      </c>
      <c r="B212" t="s">
        <v>111</v>
      </c>
      <c r="C212" t="s">
        <v>159</v>
      </c>
      <c r="D212" t="s">
        <v>17</v>
      </c>
      <c r="E212">
        <v>13140</v>
      </c>
      <c r="F212" t="str">
        <f t="shared" si="26"/>
        <v>5</v>
      </c>
      <c r="G212">
        <v>4</v>
      </c>
      <c r="H212" t="s">
        <v>25</v>
      </c>
      <c r="I212" t="s">
        <v>12</v>
      </c>
      <c r="J212" t="str">
        <f t="shared" si="25"/>
        <v>Coarse</v>
      </c>
      <c r="K212">
        <v>6.2</v>
      </c>
      <c r="L212" t="str">
        <f t="shared" si="24"/>
        <v>Acidic</v>
      </c>
      <c r="M212">
        <v>9.92</v>
      </c>
      <c r="N212">
        <v>100</v>
      </c>
      <c r="O212" t="str">
        <f t="shared" si="27"/>
        <v>Low</v>
      </c>
      <c r="P212" t="s">
        <v>21</v>
      </c>
      <c r="Q212">
        <v>2.8</v>
      </c>
      <c r="R212">
        <f t="shared" si="23"/>
        <v>0.13999999999999999</v>
      </c>
      <c r="S212" t="s">
        <v>11</v>
      </c>
      <c r="T212" t="s">
        <v>11</v>
      </c>
      <c r="U212" t="s">
        <v>11</v>
      </c>
      <c r="V212" t="s">
        <v>11</v>
      </c>
      <c r="W212" t="s">
        <v>11</v>
      </c>
      <c r="X212" t="s">
        <v>11</v>
      </c>
    </row>
    <row r="213" spans="1:24" x14ac:dyDescent="0.35">
      <c r="A213" t="s">
        <v>158</v>
      </c>
      <c r="B213" t="s">
        <v>111</v>
      </c>
      <c r="C213" t="s">
        <v>159</v>
      </c>
      <c r="D213" t="s">
        <v>17</v>
      </c>
      <c r="E213">
        <v>13140</v>
      </c>
      <c r="F213" t="str">
        <f t="shared" si="26"/>
        <v>5</v>
      </c>
      <c r="G213">
        <v>4</v>
      </c>
      <c r="H213" t="s">
        <v>25</v>
      </c>
      <c r="I213" t="s">
        <v>12</v>
      </c>
      <c r="J213" t="str">
        <f t="shared" si="25"/>
        <v>Coarse</v>
      </c>
      <c r="K213">
        <v>6.2</v>
      </c>
      <c r="L213" t="str">
        <f t="shared" si="24"/>
        <v>Acidic</v>
      </c>
      <c r="M213">
        <v>9.92</v>
      </c>
      <c r="N213">
        <v>100</v>
      </c>
      <c r="O213" t="str">
        <f t="shared" si="27"/>
        <v>Low</v>
      </c>
      <c r="P213" t="s">
        <v>24</v>
      </c>
      <c r="Q213">
        <v>2.9</v>
      </c>
      <c r="R213">
        <f t="shared" si="23"/>
        <v>0.14499999999999999</v>
      </c>
      <c r="S213" t="s">
        <v>11</v>
      </c>
      <c r="T213" t="s">
        <v>11</v>
      </c>
      <c r="U213" t="s">
        <v>11</v>
      </c>
      <c r="V213" t="s">
        <v>11</v>
      </c>
      <c r="W213" t="s">
        <v>11</v>
      </c>
      <c r="X213" t="s">
        <v>11</v>
      </c>
    </row>
    <row r="214" spans="1:24" x14ac:dyDescent="0.35">
      <c r="A214" t="s">
        <v>158</v>
      </c>
      <c r="B214" t="s">
        <v>111</v>
      </c>
      <c r="C214" t="s">
        <v>159</v>
      </c>
      <c r="D214" t="s">
        <v>17</v>
      </c>
      <c r="E214">
        <v>13140</v>
      </c>
      <c r="F214" t="str">
        <f t="shared" si="26"/>
        <v>5</v>
      </c>
      <c r="G214">
        <v>4</v>
      </c>
      <c r="H214" t="s">
        <v>25</v>
      </c>
      <c r="I214" t="s">
        <v>12</v>
      </c>
      <c r="J214" t="str">
        <f t="shared" si="25"/>
        <v>Coarse</v>
      </c>
      <c r="K214">
        <v>6.2</v>
      </c>
      <c r="L214" t="str">
        <f t="shared" si="24"/>
        <v>Acidic</v>
      </c>
      <c r="M214">
        <v>9.92</v>
      </c>
      <c r="N214">
        <v>100</v>
      </c>
      <c r="O214" t="str">
        <f t="shared" si="27"/>
        <v>Low</v>
      </c>
      <c r="P214" t="s">
        <v>21</v>
      </c>
      <c r="Q214">
        <v>1.5</v>
      </c>
      <c r="R214">
        <f t="shared" si="23"/>
        <v>7.5000000000000011E-2</v>
      </c>
      <c r="S214" t="s">
        <v>11</v>
      </c>
      <c r="T214" t="s">
        <v>11</v>
      </c>
      <c r="U214" t="s">
        <v>11</v>
      </c>
      <c r="V214" t="s">
        <v>11</v>
      </c>
      <c r="W214" t="s">
        <v>11</v>
      </c>
      <c r="X214" t="s">
        <v>11</v>
      </c>
    </row>
    <row r="215" spans="1:24" x14ac:dyDescent="0.35">
      <c r="A215" t="s">
        <v>158</v>
      </c>
      <c r="B215" t="s">
        <v>111</v>
      </c>
      <c r="C215" t="s">
        <v>159</v>
      </c>
      <c r="D215" t="s">
        <v>17</v>
      </c>
      <c r="E215">
        <v>13140</v>
      </c>
      <c r="F215" t="str">
        <f t="shared" si="26"/>
        <v>5</v>
      </c>
      <c r="G215">
        <v>4</v>
      </c>
      <c r="H215" t="s">
        <v>25</v>
      </c>
      <c r="I215" t="s">
        <v>12</v>
      </c>
      <c r="J215" t="str">
        <f t="shared" si="25"/>
        <v>Coarse</v>
      </c>
      <c r="K215">
        <v>6.2</v>
      </c>
      <c r="L215" t="str">
        <f t="shared" si="24"/>
        <v>Acidic</v>
      </c>
      <c r="M215">
        <v>9.92</v>
      </c>
      <c r="N215">
        <v>100</v>
      </c>
      <c r="O215" t="str">
        <f t="shared" si="27"/>
        <v>Low</v>
      </c>
      <c r="P215" t="s">
        <v>24</v>
      </c>
      <c r="Q215">
        <v>1.5</v>
      </c>
      <c r="R215">
        <f t="shared" si="23"/>
        <v>7.5000000000000011E-2</v>
      </c>
      <c r="S215" t="s">
        <v>11</v>
      </c>
      <c r="T215" t="s">
        <v>11</v>
      </c>
      <c r="U215" t="s">
        <v>11</v>
      </c>
      <c r="V215" t="s">
        <v>11</v>
      </c>
      <c r="W215" t="s">
        <v>11</v>
      </c>
      <c r="X215" t="s">
        <v>11</v>
      </c>
    </row>
    <row r="216" spans="1:24" x14ac:dyDescent="0.35">
      <c r="A216" t="s">
        <v>158</v>
      </c>
      <c r="B216" t="s">
        <v>111</v>
      </c>
      <c r="C216" t="s">
        <v>159</v>
      </c>
      <c r="D216" t="s">
        <v>17</v>
      </c>
      <c r="E216">
        <v>13140</v>
      </c>
      <c r="F216" t="str">
        <f t="shared" si="26"/>
        <v>5</v>
      </c>
      <c r="G216">
        <v>4</v>
      </c>
      <c r="H216" t="s">
        <v>25</v>
      </c>
      <c r="I216" t="s">
        <v>12</v>
      </c>
      <c r="J216" t="str">
        <f t="shared" si="25"/>
        <v>Coarse</v>
      </c>
      <c r="K216">
        <v>6.2</v>
      </c>
      <c r="L216" t="str">
        <f t="shared" si="24"/>
        <v>Acidic</v>
      </c>
      <c r="M216">
        <v>9.92</v>
      </c>
      <c r="N216">
        <v>100</v>
      </c>
      <c r="O216" t="str">
        <f t="shared" si="27"/>
        <v>Low</v>
      </c>
      <c r="P216" t="s">
        <v>21</v>
      </c>
      <c r="Q216">
        <v>0.01</v>
      </c>
      <c r="R216">
        <f t="shared" si="23"/>
        <v>5.0000000000000001E-4</v>
      </c>
      <c r="S216" t="s">
        <v>11</v>
      </c>
      <c r="T216" t="s">
        <v>11</v>
      </c>
      <c r="U216" t="s">
        <v>11</v>
      </c>
      <c r="V216" t="s">
        <v>11</v>
      </c>
      <c r="W216" t="s">
        <v>11</v>
      </c>
      <c r="X216" t="s">
        <v>11</v>
      </c>
    </row>
    <row r="217" spans="1:24" x14ac:dyDescent="0.35">
      <c r="A217" t="s">
        <v>158</v>
      </c>
      <c r="B217" t="s">
        <v>111</v>
      </c>
      <c r="C217" t="s">
        <v>159</v>
      </c>
      <c r="D217" t="s">
        <v>17</v>
      </c>
      <c r="E217">
        <v>13140</v>
      </c>
      <c r="F217" t="str">
        <f t="shared" si="26"/>
        <v>5</v>
      </c>
      <c r="G217">
        <v>4</v>
      </c>
      <c r="H217" t="s">
        <v>25</v>
      </c>
      <c r="I217" t="s">
        <v>12</v>
      </c>
      <c r="J217" t="str">
        <f t="shared" si="25"/>
        <v>Coarse</v>
      </c>
      <c r="K217">
        <v>6.2</v>
      </c>
      <c r="L217" t="str">
        <f t="shared" si="24"/>
        <v>Acidic</v>
      </c>
      <c r="M217">
        <v>9.92</v>
      </c>
      <c r="N217">
        <v>100</v>
      </c>
      <c r="O217" t="str">
        <f t="shared" si="27"/>
        <v>Low</v>
      </c>
      <c r="P217" t="s">
        <v>24</v>
      </c>
      <c r="Q217">
        <v>0.01</v>
      </c>
      <c r="R217">
        <f t="shared" si="23"/>
        <v>5.0000000000000001E-4</v>
      </c>
      <c r="S217" t="s">
        <v>11</v>
      </c>
      <c r="T217" t="s">
        <v>11</v>
      </c>
      <c r="U217" t="s">
        <v>11</v>
      </c>
      <c r="V217" t="s">
        <v>11</v>
      </c>
      <c r="W217" t="s">
        <v>11</v>
      </c>
      <c r="X217" t="s">
        <v>11</v>
      </c>
    </row>
    <row r="218" spans="1:24" x14ac:dyDescent="0.35">
      <c r="A218" t="s">
        <v>158</v>
      </c>
      <c r="B218" t="s">
        <v>111</v>
      </c>
      <c r="C218" t="s">
        <v>159</v>
      </c>
      <c r="D218" t="s">
        <v>17</v>
      </c>
      <c r="E218">
        <v>13140</v>
      </c>
      <c r="F218" t="str">
        <f t="shared" si="26"/>
        <v>5</v>
      </c>
      <c r="G218">
        <v>4</v>
      </c>
      <c r="H218" t="s">
        <v>25</v>
      </c>
      <c r="I218" t="s">
        <v>12</v>
      </c>
      <c r="J218" t="str">
        <f t="shared" si="25"/>
        <v>Coarse</v>
      </c>
      <c r="K218">
        <v>6.2</v>
      </c>
      <c r="L218" t="str">
        <f t="shared" si="24"/>
        <v>Acidic</v>
      </c>
      <c r="M218">
        <v>9.92</v>
      </c>
      <c r="N218">
        <v>100</v>
      </c>
      <c r="O218" t="str">
        <f t="shared" si="27"/>
        <v>Low</v>
      </c>
      <c r="P218" t="s">
        <v>21</v>
      </c>
      <c r="Q218">
        <v>1.8</v>
      </c>
      <c r="R218">
        <f t="shared" si="23"/>
        <v>9.0000000000000011E-2</v>
      </c>
      <c r="S218" t="s">
        <v>11</v>
      </c>
      <c r="T218" t="s">
        <v>11</v>
      </c>
      <c r="U218" t="s">
        <v>11</v>
      </c>
      <c r="V218" t="s">
        <v>11</v>
      </c>
      <c r="W218" t="s">
        <v>11</v>
      </c>
      <c r="X218" t="s">
        <v>11</v>
      </c>
    </row>
    <row r="219" spans="1:24" x14ac:dyDescent="0.35">
      <c r="A219" t="s">
        <v>158</v>
      </c>
      <c r="B219" t="s">
        <v>111</v>
      </c>
      <c r="C219" t="s">
        <v>159</v>
      </c>
      <c r="D219" t="s">
        <v>17</v>
      </c>
      <c r="E219">
        <v>13140</v>
      </c>
      <c r="F219" t="str">
        <f t="shared" si="26"/>
        <v>5</v>
      </c>
      <c r="G219">
        <v>4</v>
      </c>
      <c r="H219" t="s">
        <v>25</v>
      </c>
      <c r="I219" t="s">
        <v>12</v>
      </c>
      <c r="J219" t="str">
        <f t="shared" si="25"/>
        <v>Coarse</v>
      </c>
      <c r="K219">
        <v>6.2</v>
      </c>
      <c r="L219" t="str">
        <f t="shared" si="24"/>
        <v>Acidic</v>
      </c>
      <c r="M219">
        <v>9.92</v>
      </c>
      <c r="N219">
        <v>100</v>
      </c>
      <c r="O219" t="str">
        <f t="shared" si="27"/>
        <v>Low</v>
      </c>
      <c r="P219" t="s">
        <v>24</v>
      </c>
      <c r="Q219">
        <v>2.1</v>
      </c>
      <c r="R219">
        <f t="shared" si="23"/>
        <v>0.10500000000000001</v>
      </c>
      <c r="S219" t="s">
        <v>11</v>
      </c>
      <c r="T219" t="s">
        <v>11</v>
      </c>
      <c r="U219" t="s">
        <v>11</v>
      </c>
      <c r="V219" t="s">
        <v>11</v>
      </c>
      <c r="W219" t="s">
        <v>11</v>
      </c>
      <c r="X219" t="s">
        <v>11</v>
      </c>
    </row>
    <row r="220" spans="1:24" x14ac:dyDescent="0.35">
      <c r="A220" t="s">
        <v>158</v>
      </c>
      <c r="B220" t="s">
        <v>111</v>
      </c>
      <c r="C220" t="s">
        <v>159</v>
      </c>
      <c r="D220" t="s">
        <v>17</v>
      </c>
      <c r="E220">
        <v>13140</v>
      </c>
      <c r="F220" t="str">
        <f t="shared" si="26"/>
        <v>5</v>
      </c>
      <c r="G220">
        <v>4</v>
      </c>
      <c r="H220" t="s">
        <v>25</v>
      </c>
      <c r="I220" t="s">
        <v>12</v>
      </c>
      <c r="J220" t="str">
        <f t="shared" si="25"/>
        <v>Coarse</v>
      </c>
      <c r="K220">
        <v>6.2</v>
      </c>
      <c r="L220" t="str">
        <f t="shared" si="24"/>
        <v>Acidic</v>
      </c>
      <c r="M220">
        <v>9.92</v>
      </c>
      <c r="N220">
        <v>100</v>
      </c>
      <c r="O220" t="str">
        <f t="shared" si="27"/>
        <v>Low</v>
      </c>
      <c r="P220" t="s">
        <v>21</v>
      </c>
      <c r="Q220">
        <v>2</v>
      </c>
      <c r="R220">
        <f t="shared" si="23"/>
        <v>0.1</v>
      </c>
      <c r="S220" t="s">
        <v>11</v>
      </c>
      <c r="T220" t="s">
        <v>11</v>
      </c>
      <c r="U220" t="s">
        <v>11</v>
      </c>
      <c r="V220" t="s">
        <v>11</v>
      </c>
      <c r="W220" t="s">
        <v>11</v>
      </c>
      <c r="X220" t="s">
        <v>11</v>
      </c>
    </row>
    <row r="221" spans="1:24" x14ac:dyDescent="0.35">
      <c r="A221" t="s">
        <v>158</v>
      </c>
      <c r="B221" t="s">
        <v>111</v>
      </c>
      <c r="C221" t="s">
        <v>159</v>
      </c>
      <c r="D221" t="s">
        <v>17</v>
      </c>
      <c r="E221">
        <v>13140</v>
      </c>
      <c r="F221" t="str">
        <f t="shared" si="26"/>
        <v>5</v>
      </c>
      <c r="G221">
        <v>4</v>
      </c>
      <c r="H221" t="s">
        <v>25</v>
      </c>
      <c r="I221" t="s">
        <v>12</v>
      </c>
      <c r="J221" t="str">
        <f t="shared" si="25"/>
        <v>Coarse</v>
      </c>
      <c r="K221">
        <v>6.2</v>
      </c>
      <c r="L221" t="str">
        <f t="shared" si="24"/>
        <v>Acidic</v>
      </c>
      <c r="M221">
        <v>9.92</v>
      </c>
      <c r="N221">
        <v>100</v>
      </c>
      <c r="O221" t="str">
        <f t="shared" si="27"/>
        <v>Low</v>
      </c>
      <c r="P221" t="s">
        <v>24</v>
      </c>
      <c r="Q221">
        <v>2.2999999999999998</v>
      </c>
      <c r="R221">
        <f t="shared" si="23"/>
        <v>0.11499999999999999</v>
      </c>
      <c r="S221" t="s">
        <v>11</v>
      </c>
      <c r="T221" t="s">
        <v>11</v>
      </c>
      <c r="U221" t="s">
        <v>11</v>
      </c>
      <c r="V221" t="s">
        <v>11</v>
      </c>
      <c r="W221" t="s">
        <v>11</v>
      </c>
      <c r="X221" t="s">
        <v>11</v>
      </c>
    </row>
    <row r="222" spans="1:24" x14ac:dyDescent="0.35">
      <c r="A222" t="s">
        <v>158</v>
      </c>
      <c r="B222" t="s">
        <v>111</v>
      </c>
      <c r="C222" t="s">
        <v>159</v>
      </c>
      <c r="D222" t="s">
        <v>17</v>
      </c>
      <c r="E222">
        <v>13140</v>
      </c>
      <c r="F222" t="str">
        <f t="shared" si="26"/>
        <v>5</v>
      </c>
      <c r="G222">
        <v>4</v>
      </c>
      <c r="H222" t="s">
        <v>25</v>
      </c>
      <c r="I222" t="s">
        <v>12</v>
      </c>
      <c r="J222" t="str">
        <f t="shared" si="25"/>
        <v>Coarse</v>
      </c>
      <c r="K222">
        <v>6.2</v>
      </c>
      <c r="L222" t="str">
        <f t="shared" si="24"/>
        <v>Acidic</v>
      </c>
      <c r="M222">
        <v>9.92</v>
      </c>
      <c r="N222">
        <v>100</v>
      </c>
      <c r="O222" t="str">
        <f t="shared" si="27"/>
        <v>Low</v>
      </c>
      <c r="P222" t="s">
        <v>21</v>
      </c>
      <c r="Q222">
        <v>1.5</v>
      </c>
      <c r="R222">
        <f t="shared" si="23"/>
        <v>7.5000000000000011E-2</v>
      </c>
      <c r="S222" t="s">
        <v>11</v>
      </c>
      <c r="T222" t="s">
        <v>11</v>
      </c>
      <c r="U222" t="s">
        <v>11</v>
      </c>
      <c r="V222" t="s">
        <v>11</v>
      </c>
      <c r="W222" t="s">
        <v>11</v>
      </c>
      <c r="X222" t="s">
        <v>11</v>
      </c>
    </row>
    <row r="223" spans="1:24" x14ac:dyDescent="0.35">
      <c r="A223" t="s">
        <v>158</v>
      </c>
      <c r="B223" t="s">
        <v>111</v>
      </c>
      <c r="C223" t="s">
        <v>159</v>
      </c>
      <c r="D223" t="s">
        <v>17</v>
      </c>
      <c r="E223">
        <v>13140</v>
      </c>
      <c r="F223" t="str">
        <f t="shared" si="26"/>
        <v>5</v>
      </c>
      <c r="G223">
        <v>4</v>
      </c>
      <c r="H223" t="s">
        <v>25</v>
      </c>
      <c r="I223" t="s">
        <v>12</v>
      </c>
      <c r="J223" t="str">
        <f t="shared" si="25"/>
        <v>Coarse</v>
      </c>
      <c r="K223">
        <v>6.2</v>
      </c>
      <c r="L223" t="str">
        <f t="shared" si="24"/>
        <v>Acidic</v>
      </c>
      <c r="M223">
        <v>9.92</v>
      </c>
      <c r="N223">
        <v>100</v>
      </c>
      <c r="O223" t="str">
        <f t="shared" si="27"/>
        <v>Low</v>
      </c>
      <c r="P223" t="s">
        <v>24</v>
      </c>
      <c r="Q223">
        <v>0.8</v>
      </c>
      <c r="R223">
        <f t="shared" ref="R223:R241" si="28">Q223*0.05</f>
        <v>4.0000000000000008E-2</v>
      </c>
      <c r="S223" t="s">
        <v>11</v>
      </c>
      <c r="T223" t="s">
        <v>11</v>
      </c>
      <c r="U223" t="s">
        <v>11</v>
      </c>
      <c r="V223" t="s">
        <v>11</v>
      </c>
      <c r="W223" t="s">
        <v>11</v>
      </c>
      <c r="X223" t="s">
        <v>11</v>
      </c>
    </row>
    <row r="224" spans="1:24" x14ac:dyDescent="0.35">
      <c r="A224" t="s">
        <v>158</v>
      </c>
      <c r="B224" t="s">
        <v>111</v>
      </c>
      <c r="C224" t="s">
        <v>159</v>
      </c>
      <c r="D224" t="s">
        <v>17</v>
      </c>
      <c r="E224">
        <v>13140</v>
      </c>
      <c r="F224" t="str">
        <f t="shared" si="26"/>
        <v>5</v>
      </c>
      <c r="G224">
        <v>4</v>
      </c>
      <c r="H224" t="s">
        <v>25</v>
      </c>
      <c r="I224" t="s">
        <v>12</v>
      </c>
      <c r="J224" t="str">
        <f t="shared" si="25"/>
        <v>Coarse</v>
      </c>
      <c r="K224">
        <v>6.2</v>
      </c>
      <c r="L224" t="str">
        <f t="shared" si="24"/>
        <v>Acidic</v>
      </c>
      <c r="M224">
        <v>9.92</v>
      </c>
      <c r="N224">
        <v>100</v>
      </c>
      <c r="O224" t="str">
        <f t="shared" si="27"/>
        <v>Low</v>
      </c>
      <c r="P224" t="s">
        <v>21</v>
      </c>
      <c r="Q224">
        <v>0.8</v>
      </c>
      <c r="R224">
        <f t="shared" si="28"/>
        <v>4.0000000000000008E-2</v>
      </c>
      <c r="S224" t="s">
        <v>11</v>
      </c>
      <c r="T224" t="s">
        <v>11</v>
      </c>
      <c r="U224" t="s">
        <v>11</v>
      </c>
      <c r="V224" t="s">
        <v>11</v>
      </c>
      <c r="W224" t="s">
        <v>11</v>
      </c>
      <c r="X224" t="s">
        <v>11</v>
      </c>
    </row>
    <row r="225" spans="1:24" x14ac:dyDescent="0.35">
      <c r="A225" t="s">
        <v>158</v>
      </c>
      <c r="B225" t="s">
        <v>111</v>
      </c>
      <c r="C225" t="s">
        <v>159</v>
      </c>
      <c r="D225" t="s">
        <v>17</v>
      </c>
      <c r="E225">
        <v>13140</v>
      </c>
      <c r="F225" t="str">
        <f t="shared" si="26"/>
        <v>5</v>
      </c>
      <c r="G225">
        <v>4</v>
      </c>
      <c r="H225" t="s">
        <v>25</v>
      </c>
      <c r="I225" t="s">
        <v>12</v>
      </c>
      <c r="J225" t="str">
        <f t="shared" si="25"/>
        <v>Coarse</v>
      </c>
      <c r="K225">
        <v>6.2</v>
      </c>
      <c r="L225" t="str">
        <f t="shared" si="24"/>
        <v>Acidic</v>
      </c>
      <c r="M225">
        <v>9.92</v>
      </c>
      <c r="N225">
        <v>100</v>
      </c>
      <c r="O225" t="str">
        <f t="shared" si="27"/>
        <v>Low</v>
      </c>
      <c r="P225" t="s">
        <v>24</v>
      </c>
      <c r="Q225">
        <v>1.2</v>
      </c>
      <c r="R225">
        <f t="shared" si="28"/>
        <v>0.06</v>
      </c>
      <c r="S225" t="s">
        <v>11</v>
      </c>
      <c r="T225" t="s">
        <v>11</v>
      </c>
      <c r="U225" t="s">
        <v>11</v>
      </c>
      <c r="V225" t="s">
        <v>11</v>
      </c>
      <c r="W225" t="s">
        <v>11</v>
      </c>
      <c r="X225" t="s">
        <v>11</v>
      </c>
    </row>
    <row r="226" spans="1:24" x14ac:dyDescent="0.35">
      <c r="A226" t="s">
        <v>158</v>
      </c>
      <c r="B226" t="s">
        <v>111</v>
      </c>
      <c r="C226" t="s">
        <v>159</v>
      </c>
      <c r="D226" t="s">
        <v>17</v>
      </c>
      <c r="E226">
        <v>13140</v>
      </c>
      <c r="F226" t="str">
        <f t="shared" si="26"/>
        <v>5</v>
      </c>
      <c r="G226">
        <v>4</v>
      </c>
      <c r="H226" t="s">
        <v>25</v>
      </c>
      <c r="I226" t="s">
        <v>12</v>
      </c>
      <c r="J226" t="str">
        <f t="shared" si="25"/>
        <v>Coarse</v>
      </c>
      <c r="K226">
        <v>6.2</v>
      </c>
      <c r="L226" t="str">
        <f t="shared" si="24"/>
        <v>Acidic</v>
      </c>
      <c r="M226">
        <v>9.92</v>
      </c>
      <c r="N226">
        <v>100</v>
      </c>
      <c r="O226" t="str">
        <f t="shared" si="27"/>
        <v>Low</v>
      </c>
      <c r="P226" t="s">
        <v>21</v>
      </c>
      <c r="Q226">
        <v>1.8</v>
      </c>
      <c r="R226">
        <f t="shared" si="28"/>
        <v>9.0000000000000011E-2</v>
      </c>
      <c r="S226" t="s">
        <v>11</v>
      </c>
      <c r="T226" t="s">
        <v>11</v>
      </c>
      <c r="U226" t="s">
        <v>11</v>
      </c>
      <c r="V226" t="s">
        <v>11</v>
      </c>
      <c r="W226" t="s">
        <v>11</v>
      </c>
      <c r="X226" t="s">
        <v>11</v>
      </c>
    </row>
    <row r="227" spans="1:24" x14ac:dyDescent="0.35">
      <c r="A227" t="s">
        <v>158</v>
      </c>
      <c r="B227" t="s">
        <v>111</v>
      </c>
      <c r="C227" t="s">
        <v>159</v>
      </c>
      <c r="D227" t="s">
        <v>17</v>
      </c>
      <c r="E227">
        <v>13140</v>
      </c>
      <c r="F227" t="str">
        <f t="shared" si="26"/>
        <v>5</v>
      </c>
      <c r="G227">
        <v>4</v>
      </c>
      <c r="H227" t="s">
        <v>25</v>
      </c>
      <c r="I227" t="s">
        <v>12</v>
      </c>
      <c r="J227" t="str">
        <f t="shared" si="25"/>
        <v>Coarse</v>
      </c>
      <c r="K227">
        <v>6.2</v>
      </c>
      <c r="L227" t="str">
        <f t="shared" si="24"/>
        <v>Acidic</v>
      </c>
      <c r="M227">
        <v>9.92</v>
      </c>
      <c r="N227">
        <v>100</v>
      </c>
      <c r="O227" t="str">
        <f t="shared" si="27"/>
        <v>Low</v>
      </c>
      <c r="P227" t="s">
        <v>24</v>
      </c>
      <c r="Q227">
        <v>2.1</v>
      </c>
      <c r="R227">
        <f t="shared" si="28"/>
        <v>0.10500000000000001</v>
      </c>
      <c r="S227" t="s">
        <v>11</v>
      </c>
      <c r="T227" t="s">
        <v>11</v>
      </c>
      <c r="U227" t="s">
        <v>11</v>
      </c>
      <c r="V227" t="s">
        <v>11</v>
      </c>
      <c r="W227" t="s">
        <v>11</v>
      </c>
      <c r="X227" t="s">
        <v>11</v>
      </c>
    </row>
    <row r="228" spans="1:24" x14ac:dyDescent="0.35">
      <c r="A228" t="s">
        <v>158</v>
      </c>
      <c r="B228" t="s">
        <v>111</v>
      </c>
      <c r="C228" t="s">
        <v>159</v>
      </c>
      <c r="D228" t="s">
        <v>17</v>
      </c>
      <c r="E228">
        <v>13140</v>
      </c>
      <c r="F228" t="str">
        <f t="shared" si="26"/>
        <v>5</v>
      </c>
      <c r="G228">
        <v>4</v>
      </c>
      <c r="H228" t="s">
        <v>25</v>
      </c>
      <c r="I228" t="s">
        <v>12</v>
      </c>
      <c r="J228" t="str">
        <f t="shared" si="25"/>
        <v>Coarse</v>
      </c>
      <c r="K228">
        <v>6.2</v>
      </c>
      <c r="L228" t="str">
        <f t="shared" si="24"/>
        <v>Acidic</v>
      </c>
      <c r="M228">
        <v>9.92</v>
      </c>
      <c r="N228">
        <v>100</v>
      </c>
      <c r="O228" t="str">
        <f t="shared" si="27"/>
        <v>Low</v>
      </c>
      <c r="P228" t="s">
        <v>21</v>
      </c>
      <c r="Q228">
        <v>2.2000000000000002</v>
      </c>
      <c r="R228">
        <f t="shared" si="28"/>
        <v>0.11000000000000001</v>
      </c>
      <c r="S228" t="s">
        <v>11</v>
      </c>
      <c r="T228" t="s">
        <v>11</v>
      </c>
      <c r="U228" t="s">
        <v>11</v>
      </c>
      <c r="V228" t="s">
        <v>11</v>
      </c>
      <c r="W228" t="s">
        <v>11</v>
      </c>
      <c r="X228" t="s">
        <v>11</v>
      </c>
    </row>
    <row r="229" spans="1:24" x14ac:dyDescent="0.35">
      <c r="A229" t="s">
        <v>158</v>
      </c>
      <c r="B229" t="s">
        <v>111</v>
      </c>
      <c r="C229" t="s">
        <v>159</v>
      </c>
      <c r="D229" t="s">
        <v>17</v>
      </c>
      <c r="E229">
        <v>13140</v>
      </c>
      <c r="F229" t="str">
        <f t="shared" si="26"/>
        <v>5</v>
      </c>
      <c r="G229">
        <v>4</v>
      </c>
      <c r="H229" t="s">
        <v>25</v>
      </c>
      <c r="I229" t="s">
        <v>12</v>
      </c>
      <c r="J229" t="str">
        <f t="shared" si="25"/>
        <v>Coarse</v>
      </c>
      <c r="K229">
        <v>6.2</v>
      </c>
      <c r="L229" t="str">
        <f t="shared" si="24"/>
        <v>Acidic</v>
      </c>
      <c r="M229">
        <v>9.92</v>
      </c>
      <c r="N229">
        <v>100</v>
      </c>
      <c r="O229" t="str">
        <f t="shared" si="27"/>
        <v>Low</v>
      </c>
      <c r="P229" t="s">
        <v>24</v>
      </c>
      <c r="Q229">
        <v>2.2000000000000002</v>
      </c>
      <c r="R229">
        <f t="shared" si="28"/>
        <v>0.11000000000000001</v>
      </c>
      <c r="S229" t="s">
        <v>11</v>
      </c>
      <c r="T229" t="s">
        <v>11</v>
      </c>
      <c r="U229" t="s">
        <v>11</v>
      </c>
      <c r="V229" t="s">
        <v>11</v>
      </c>
      <c r="W229" t="s">
        <v>11</v>
      </c>
      <c r="X229" t="s">
        <v>11</v>
      </c>
    </row>
    <row r="230" spans="1:24" x14ac:dyDescent="0.35">
      <c r="A230" t="s">
        <v>158</v>
      </c>
      <c r="B230" t="s">
        <v>111</v>
      </c>
      <c r="C230" t="s">
        <v>159</v>
      </c>
      <c r="D230" t="s">
        <v>17</v>
      </c>
      <c r="E230">
        <v>13140</v>
      </c>
      <c r="F230" t="str">
        <f t="shared" si="26"/>
        <v>5</v>
      </c>
      <c r="G230">
        <v>4</v>
      </c>
      <c r="H230" t="s">
        <v>25</v>
      </c>
      <c r="I230" t="s">
        <v>12</v>
      </c>
      <c r="J230" t="str">
        <f t="shared" si="25"/>
        <v>Coarse</v>
      </c>
      <c r="K230">
        <v>6.2</v>
      </c>
      <c r="L230" t="str">
        <f t="shared" si="24"/>
        <v>Acidic</v>
      </c>
      <c r="M230">
        <v>9.92</v>
      </c>
      <c r="N230">
        <v>100</v>
      </c>
      <c r="O230" t="str">
        <f t="shared" si="27"/>
        <v>Low</v>
      </c>
      <c r="P230" t="s">
        <v>21</v>
      </c>
      <c r="Q230">
        <v>2.2999999999999998</v>
      </c>
      <c r="R230">
        <f t="shared" si="28"/>
        <v>0.11499999999999999</v>
      </c>
      <c r="S230" t="s">
        <v>11</v>
      </c>
      <c r="T230" t="s">
        <v>11</v>
      </c>
      <c r="U230" t="s">
        <v>11</v>
      </c>
      <c r="V230" t="s">
        <v>11</v>
      </c>
      <c r="W230" t="s">
        <v>11</v>
      </c>
      <c r="X230" t="s">
        <v>11</v>
      </c>
    </row>
    <row r="231" spans="1:24" x14ac:dyDescent="0.35">
      <c r="A231" t="s">
        <v>158</v>
      </c>
      <c r="B231" t="s">
        <v>111</v>
      </c>
      <c r="C231" t="s">
        <v>159</v>
      </c>
      <c r="D231" t="s">
        <v>17</v>
      </c>
      <c r="E231">
        <v>13140</v>
      </c>
      <c r="F231" t="str">
        <f t="shared" si="26"/>
        <v>5</v>
      </c>
      <c r="G231">
        <v>4</v>
      </c>
      <c r="H231" t="s">
        <v>25</v>
      </c>
      <c r="I231" t="s">
        <v>12</v>
      </c>
      <c r="J231" t="str">
        <f t="shared" si="25"/>
        <v>Coarse</v>
      </c>
      <c r="K231">
        <v>6.2</v>
      </c>
      <c r="L231" t="str">
        <f t="shared" si="24"/>
        <v>Acidic</v>
      </c>
      <c r="M231">
        <v>9.92</v>
      </c>
      <c r="N231">
        <v>100</v>
      </c>
      <c r="O231" t="str">
        <f t="shared" si="27"/>
        <v>Low</v>
      </c>
      <c r="P231" t="s">
        <v>24</v>
      </c>
      <c r="Q231">
        <v>2.2999999999999998</v>
      </c>
      <c r="R231">
        <f t="shared" si="28"/>
        <v>0.11499999999999999</v>
      </c>
      <c r="S231" t="s">
        <v>11</v>
      </c>
      <c r="T231" t="s">
        <v>11</v>
      </c>
      <c r="U231" t="s">
        <v>11</v>
      </c>
      <c r="V231" t="s">
        <v>11</v>
      </c>
      <c r="W231" t="s">
        <v>11</v>
      </c>
      <c r="X231" t="s">
        <v>11</v>
      </c>
    </row>
    <row r="232" spans="1:24" x14ac:dyDescent="0.35">
      <c r="A232" t="s">
        <v>158</v>
      </c>
      <c r="B232" t="s">
        <v>111</v>
      </c>
      <c r="C232" t="s">
        <v>159</v>
      </c>
      <c r="D232" t="s">
        <v>17</v>
      </c>
      <c r="E232">
        <v>13140</v>
      </c>
      <c r="F232" t="str">
        <f t="shared" si="26"/>
        <v>5</v>
      </c>
      <c r="G232">
        <v>4</v>
      </c>
      <c r="H232" t="s">
        <v>25</v>
      </c>
      <c r="I232" t="s">
        <v>12</v>
      </c>
      <c r="J232" t="str">
        <f t="shared" si="25"/>
        <v>Coarse</v>
      </c>
      <c r="K232">
        <v>6.2</v>
      </c>
      <c r="L232" t="str">
        <f t="shared" si="24"/>
        <v>Acidic</v>
      </c>
      <c r="M232">
        <v>9.92</v>
      </c>
      <c r="N232">
        <v>100</v>
      </c>
      <c r="O232" t="str">
        <f t="shared" si="27"/>
        <v>Low</v>
      </c>
      <c r="P232" t="s">
        <v>21</v>
      </c>
      <c r="Q232">
        <v>2.1</v>
      </c>
      <c r="R232">
        <f t="shared" si="28"/>
        <v>0.10500000000000001</v>
      </c>
      <c r="S232" t="s">
        <v>11</v>
      </c>
      <c r="T232" t="s">
        <v>11</v>
      </c>
      <c r="U232" t="s">
        <v>11</v>
      </c>
      <c r="V232" t="s">
        <v>11</v>
      </c>
      <c r="W232" t="s">
        <v>11</v>
      </c>
      <c r="X232" t="s">
        <v>11</v>
      </c>
    </row>
    <row r="233" spans="1:24" x14ac:dyDescent="0.35">
      <c r="A233" t="s">
        <v>158</v>
      </c>
      <c r="B233" t="s">
        <v>111</v>
      </c>
      <c r="C233" t="s">
        <v>159</v>
      </c>
      <c r="D233" t="s">
        <v>17</v>
      </c>
      <c r="E233">
        <v>13140</v>
      </c>
      <c r="F233" t="str">
        <f t="shared" si="26"/>
        <v>5</v>
      </c>
      <c r="G233">
        <v>4</v>
      </c>
      <c r="H233" t="s">
        <v>25</v>
      </c>
      <c r="I233" t="s">
        <v>12</v>
      </c>
      <c r="J233" t="str">
        <f t="shared" si="25"/>
        <v>Coarse</v>
      </c>
      <c r="K233">
        <v>6.2</v>
      </c>
      <c r="L233" t="str">
        <f t="shared" si="24"/>
        <v>Acidic</v>
      </c>
      <c r="M233">
        <v>9.92</v>
      </c>
      <c r="N233">
        <v>100</v>
      </c>
      <c r="O233" t="str">
        <f t="shared" si="27"/>
        <v>Low</v>
      </c>
      <c r="P233" t="s">
        <v>24</v>
      </c>
      <c r="Q233">
        <v>2.5</v>
      </c>
      <c r="R233">
        <f t="shared" si="28"/>
        <v>0.125</v>
      </c>
      <c r="S233" t="s">
        <v>11</v>
      </c>
      <c r="T233" t="s">
        <v>11</v>
      </c>
      <c r="U233" t="s">
        <v>11</v>
      </c>
      <c r="V233" t="s">
        <v>11</v>
      </c>
      <c r="W233" t="s">
        <v>11</v>
      </c>
      <c r="X233" t="s">
        <v>11</v>
      </c>
    </row>
    <row r="234" spans="1:24" x14ac:dyDescent="0.35">
      <c r="A234" t="s">
        <v>158</v>
      </c>
      <c r="B234" t="s">
        <v>111</v>
      </c>
      <c r="C234" t="s">
        <v>159</v>
      </c>
      <c r="D234" t="s">
        <v>17</v>
      </c>
      <c r="E234">
        <v>13140</v>
      </c>
      <c r="F234" t="str">
        <f t="shared" si="26"/>
        <v>5</v>
      </c>
      <c r="G234">
        <v>4</v>
      </c>
      <c r="H234" t="s">
        <v>25</v>
      </c>
      <c r="I234" t="s">
        <v>12</v>
      </c>
      <c r="J234" t="str">
        <f t="shared" si="25"/>
        <v>Coarse</v>
      </c>
      <c r="K234">
        <v>6.2</v>
      </c>
      <c r="L234" t="str">
        <f t="shared" ref="L234:L261" si="29">IF(K234&lt;6.6, "Acidic", IF(K234&lt;7.4, "Neutral", IF(K234&gt;7.3, "Alkaline")))</f>
        <v>Acidic</v>
      </c>
      <c r="M234">
        <v>9.92</v>
      </c>
      <c r="N234">
        <v>100</v>
      </c>
      <c r="O234" t="str">
        <f t="shared" si="27"/>
        <v>Low</v>
      </c>
      <c r="P234" t="s">
        <v>21</v>
      </c>
      <c r="Q234">
        <v>1.9</v>
      </c>
      <c r="R234">
        <f t="shared" si="28"/>
        <v>9.5000000000000001E-2</v>
      </c>
      <c r="S234" t="s">
        <v>11</v>
      </c>
      <c r="T234" t="s">
        <v>11</v>
      </c>
      <c r="U234" t="s">
        <v>11</v>
      </c>
      <c r="V234" t="s">
        <v>11</v>
      </c>
      <c r="W234" t="s">
        <v>11</v>
      </c>
      <c r="X234" t="s">
        <v>11</v>
      </c>
    </row>
    <row r="235" spans="1:24" x14ac:dyDescent="0.35">
      <c r="A235" t="s">
        <v>158</v>
      </c>
      <c r="B235" t="s">
        <v>111</v>
      </c>
      <c r="C235" t="s">
        <v>159</v>
      </c>
      <c r="D235" t="s">
        <v>17</v>
      </c>
      <c r="E235">
        <v>13140</v>
      </c>
      <c r="F235" t="str">
        <f t="shared" si="26"/>
        <v>5</v>
      </c>
      <c r="G235">
        <v>4</v>
      </c>
      <c r="H235" t="s">
        <v>25</v>
      </c>
      <c r="I235" t="s">
        <v>12</v>
      </c>
      <c r="J235" t="str">
        <f t="shared" si="25"/>
        <v>Coarse</v>
      </c>
      <c r="K235">
        <v>6.2</v>
      </c>
      <c r="L235" t="str">
        <f t="shared" si="29"/>
        <v>Acidic</v>
      </c>
      <c r="M235">
        <v>9.92</v>
      </c>
      <c r="N235">
        <v>100</v>
      </c>
      <c r="O235" t="str">
        <f t="shared" si="27"/>
        <v>Low</v>
      </c>
      <c r="P235" t="s">
        <v>24</v>
      </c>
      <c r="Q235">
        <v>1.9</v>
      </c>
      <c r="R235">
        <f t="shared" si="28"/>
        <v>9.5000000000000001E-2</v>
      </c>
      <c r="S235" t="s">
        <v>11</v>
      </c>
      <c r="T235" t="s">
        <v>11</v>
      </c>
      <c r="U235" t="s">
        <v>11</v>
      </c>
      <c r="V235" t="s">
        <v>11</v>
      </c>
      <c r="W235" t="s">
        <v>11</v>
      </c>
      <c r="X235" t="s">
        <v>11</v>
      </c>
    </row>
    <row r="236" spans="1:24" x14ac:dyDescent="0.35">
      <c r="A236" t="s">
        <v>158</v>
      </c>
      <c r="B236" t="s">
        <v>111</v>
      </c>
      <c r="C236" t="s">
        <v>159</v>
      </c>
      <c r="D236" t="s">
        <v>17</v>
      </c>
      <c r="E236">
        <v>13140</v>
      </c>
      <c r="F236" t="str">
        <f t="shared" si="26"/>
        <v>5</v>
      </c>
      <c r="G236">
        <v>4</v>
      </c>
      <c r="H236" t="s">
        <v>25</v>
      </c>
      <c r="I236" t="s">
        <v>12</v>
      </c>
      <c r="J236" t="str">
        <f t="shared" si="25"/>
        <v>Coarse</v>
      </c>
      <c r="K236">
        <v>6.2</v>
      </c>
      <c r="L236" t="str">
        <f t="shared" si="29"/>
        <v>Acidic</v>
      </c>
      <c r="M236">
        <v>9.92</v>
      </c>
      <c r="N236">
        <v>100</v>
      </c>
      <c r="O236" t="str">
        <f t="shared" si="27"/>
        <v>Low</v>
      </c>
      <c r="P236" t="s">
        <v>21</v>
      </c>
      <c r="Q236">
        <v>0.8</v>
      </c>
      <c r="R236">
        <f t="shared" si="28"/>
        <v>4.0000000000000008E-2</v>
      </c>
      <c r="S236" t="s">
        <v>11</v>
      </c>
      <c r="T236" t="s">
        <v>11</v>
      </c>
      <c r="U236" t="s">
        <v>11</v>
      </c>
      <c r="V236" t="s">
        <v>11</v>
      </c>
      <c r="W236" t="s">
        <v>11</v>
      </c>
      <c r="X236" t="s">
        <v>11</v>
      </c>
    </row>
    <row r="237" spans="1:24" x14ac:dyDescent="0.35">
      <c r="A237" t="s">
        <v>158</v>
      </c>
      <c r="B237" t="s">
        <v>111</v>
      </c>
      <c r="C237" t="s">
        <v>159</v>
      </c>
      <c r="D237" t="s">
        <v>17</v>
      </c>
      <c r="E237">
        <v>13140</v>
      </c>
      <c r="F237" t="str">
        <f t="shared" si="26"/>
        <v>5</v>
      </c>
      <c r="G237">
        <v>4</v>
      </c>
      <c r="H237" t="s">
        <v>25</v>
      </c>
      <c r="I237" t="s">
        <v>12</v>
      </c>
      <c r="J237" t="str">
        <f t="shared" si="25"/>
        <v>Coarse</v>
      </c>
      <c r="K237">
        <v>6.2</v>
      </c>
      <c r="L237" t="str">
        <f t="shared" si="29"/>
        <v>Acidic</v>
      </c>
      <c r="M237">
        <v>9.92</v>
      </c>
      <c r="N237">
        <v>100</v>
      </c>
      <c r="O237" t="str">
        <f t="shared" si="27"/>
        <v>Low</v>
      </c>
      <c r="P237" t="s">
        <v>24</v>
      </c>
      <c r="Q237">
        <v>0.7</v>
      </c>
      <c r="R237">
        <f t="shared" si="28"/>
        <v>3.4999999999999996E-2</v>
      </c>
      <c r="S237" t="s">
        <v>11</v>
      </c>
      <c r="T237" t="s">
        <v>11</v>
      </c>
      <c r="U237" t="s">
        <v>11</v>
      </c>
      <c r="V237" t="s">
        <v>11</v>
      </c>
      <c r="W237" t="s">
        <v>11</v>
      </c>
      <c r="X237" t="s">
        <v>11</v>
      </c>
    </row>
    <row r="238" spans="1:24" x14ac:dyDescent="0.35">
      <c r="A238" t="s">
        <v>158</v>
      </c>
      <c r="B238" t="s">
        <v>111</v>
      </c>
      <c r="C238" t="s">
        <v>159</v>
      </c>
      <c r="D238" t="s">
        <v>17</v>
      </c>
      <c r="E238">
        <v>13140</v>
      </c>
      <c r="F238" t="str">
        <f t="shared" si="26"/>
        <v>5</v>
      </c>
      <c r="G238">
        <v>4</v>
      </c>
      <c r="H238" t="s">
        <v>25</v>
      </c>
      <c r="I238" t="s">
        <v>12</v>
      </c>
      <c r="J238" t="str">
        <f t="shared" si="25"/>
        <v>Coarse</v>
      </c>
      <c r="K238">
        <v>6.2</v>
      </c>
      <c r="L238" t="str">
        <f t="shared" si="29"/>
        <v>Acidic</v>
      </c>
      <c r="M238">
        <v>9.92</v>
      </c>
      <c r="N238">
        <v>100</v>
      </c>
      <c r="O238" t="str">
        <f t="shared" si="27"/>
        <v>Low</v>
      </c>
      <c r="P238" t="s">
        <v>21</v>
      </c>
      <c r="Q238">
        <v>0.1</v>
      </c>
      <c r="R238">
        <f t="shared" si="28"/>
        <v>5.000000000000001E-3</v>
      </c>
      <c r="S238" t="s">
        <v>11</v>
      </c>
      <c r="T238" t="s">
        <v>11</v>
      </c>
      <c r="U238" t="s">
        <v>11</v>
      </c>
      <c r="V238" t="s">
        <v>11</v>
      </c>
      <c r="W238" t="s">
        <v>11</v>
      </c>
      <c r="X238" t="s">
        <v>11</v>
      </c>
    </row>
    <row r="239" spans="1:24" x14ac:dyDescent="0.35">
      <c r="A239" t="s">
        <v>158</v>
      </c>
      <c r="B239" t="s">
        <v>111</v>
      </c>
      <c r="C239" t="s">
        <v>159</v>
      </c>
      <c r="D239" t="s">
        <v>17</v>
      </c>
      <c r="E239">
        <v>13140</v>
      </c>
      <c r="F239" t="str">
        <f t="shared" si="26"/>
        <v>5</v>
      </c>
      <c r="G239">
        <v>4</v>
      </c>
      <c r="H239" t="s">
        <v>25</v>
      </c>
      <c r="I239" t="s">
        <v>12</v>
      </c>
      <c r="J239" t="str">
        <f t="shared" si="25"/>
        <v>Coarse</v>
      </c>
      <c r="K239">
        <v>6.2</v>
      </c>
      <c r="L239" t="str">
        <f t="shared" si="29"/>
        <v>Acidic</v>
      </c>
      <c r="M239">
        <v>9.92</v>
      </c>
      <c r="N239">
        <v>100</v>
      </c>
      <c r="O239" t="str">
        <f t="shared" si="27"/>
        <v>Low</v>
      </c>
      <c r="P239" t="s">
        <v>24</v>
      </c>
      <c r="Q239">
        <v>0.1</v>
      </c>
      <c r="R239">
        <f t="shared" si="28"/>
        <v>5.000000000000001E-3</v>
      </c>
      <c r="S239" t="s">
        <v>11</v>
      </c>
      <c r="T239" t="s">
        <v>11</v>
      </c>
      <c r="U239" t="s">
        <v>11</v>
      </c>
      <c r="V239" t="s">
        <v>11</v>
      </c>
      <c r="W239" t="s">
        <v>11</v>
      </c>
      <c r="X239" t="s">
        <v>11</v>
      </c>
    </row>
    <row r="240" spans="1:24" x14ac:dyDescent="0.35">
      <c r="A240" t="s">
        <v>158</v>
      </c>
      <c r="B240" t="s">
        <v>111</v>
      </c>
      <c r="C240" t="s">
        <v>159</v>
      </c>
      <c r="D240" t="s">
        <v>17</v>
      </c>
      <c r="E240">
        <v>13140</v>
      </c>
      <c r="F240" t="str">
        <f t="shared" si="26"/>
        <v>5</v>
      </c>
      <c r="G240">
        <v>4</v>
      </c>
      <c r="H240" t="s">
        <v>25</v>
      </c>
      <c r="I240" t="s">
        <v>12</v>
      </c>
      <c r="J240" t="str">
        <f t="shared" si="25"/>
        <v>Coarse</v>
      </c>
      <c r="K240">
        <v>6.2</v>
      </c>
      <c r="L240" t="str">
        <f t="shared" si="29"/>
        <v>Acidic</v>
      </c>
      <c r="M240">
        <v>9.92</v>
      </c>
      <c r="N240">
        <v>100</v>
      </c>
      <c r="O240" t="str">
        <f t="shared" si="27"/>
        <v>Low</v>
      </c>
      <c r="P240" t="s">
        <v>21</v>
      </c>
      <c r="Q240">
        <v>2.1</v>
      </c>
      <c r="R240">
        <f t="shared" si="28"/>
        <v>0.10500000000000001</v>
      </c>
      <c r="S240" t="s">
        <v>11</v>
      </c>
      <c r="T240" t="s">
        <v>11</v>
      </c>
      <c r="U240" t="s">
        <v>11</v>
      </c>
      <c r="V240" t="s">
        <v>11</v>
      </c>
      <c r="W240" t="s">
        <v>11</v>
      </c>
      <c r="X240" t="s">
        <v>11</v>
      </c>
    </row>
    <row r="241" spans="1:24" x14ac:dyDescent="0.35">
      <c r="A241" t="s">
        <v>158</v>
      </c>
      <c r="B241" t="s">
        <v>111</v>
      </c>
      <c r="C241" t="s">
        <v>159</v>
      </c>
      <c r="D241" t="s">
        <v>17</v>
      </c>
      <c r="E241">
        <v>13140</v>
      </c>
      <c r="F241" t="str">
        <f t="shared" si="26"/>
        <v>5</v>
      </c>
      <c r="G241">
        <v>4</v>
      </c>
      <c r="H241" t="s">
        <v>25</v>
      </c>
      <c r="I241" t="s">
        <v>12</v>
      </c>
      <c r="J241" t="str">
        <f t="shared" si="25"/>
        <v>Coarse</v>
      </c>
      <c r="K241">
        <v>6.2</v>
      </c>
      <c r="L241" t="str">
        <f t="shared" si="29"/>
        <v>Acidic</v>
      </c>
      <c r="M241">
        <v>9.92</v>
      </c>
      <c r="N241">
        <v>100</v>
      </c>
      <c r="O241" t="str">
        <f t="shared" si="27"/>
        <v>Low</v>
      </c>
      <c r="P241" t="s">
        <v>24</v>
      </c>
      <c r="Q241">
        <v>2.2000000000000002</v>
      </c>
      <c r="R241">
        <f t="shared" si="28"/>
        <v>0.11000000000000001</v>
      </c>
      <c r="S241" t="s">
        <v>11</v>
      </c>
      <c r="T241" t="s">
        <v>11</v>
      </c>
      <c r="U241" t="s">
        <v>11</v>
      </c>
      <c r="V241" t="s">
        <v>11</v>
      </c>
      <c r="W241" t="s">
        <v>11</v>
      </c>
      <c r="X241" t="s">
        <v>11</v>
      </c>
    </row>
    <row r="242" spans="1:24" x14ac:dyDescent="0.35">
      <c r="A242" t="s">
        <v>160</v>
      </c>
      <c r="B242" t="s">
        <v>111</v>
      </c>
      <c r="C242" t="s">
        <v>112</v>
      </c>
      <c r="D242" t="s">
        <v>60</v>
      </c>
      <c r="E242">
        <v>1095</v>
      </c>
      <c r="F242" t="str">
        <f t="shared" si="26"/>
        <v>3</v>
      </c>
      <c r="G242">
        <v>12</v>
      </c>
      <c r="H242" t="s">
        <v>25</v>
      </c>
      <c r="I242" t="s">
        <v>161</v>
      </c>
      <c r="J242" t="str">
        <f t="shared" si="25"/>
        <v>Medium</v>
      </c>
      <c r="K242">
        <v>7.4</v>
      </c>
      <c r="L242" t="str">
        <f t="shared" si="29"/>
        <v>Alkaline</v>
      </c>
      <c r="M242">
        <v>8.5</v>
      </c>
      <c r="N242">
        <v>0</v>
      </c>
      <c r="O242" t="str">
        <f t="shared" si="27"/>
        <v>Low</v>
      </c>
      <c r="P242" t="s">
        <v>21</v>
      </c>
      <c r="Q242" t="s">
        <v>11</v>
      </c>
      <c r="R242" t="s">
        <v>11</v>
      </c>
      <c r="S242">
        <v>4.5199999999999996</v>
      </c>
      <c r="T242">
        <v>0.35</v>
      </c>
      <c r="U242">
        <v>1.85</v>
      </c>
      <c r="V242">
        <v>0.35</v>
      </c>
      <c r="W242">
        <v>-0.05</v>
      </c>
      <c r="X242">
        <v>0.05</v>
      </c>
    </row>
    <row r="243" spans="1:24" x14ac:dyDescent="0.35">
      <c r="A243" t="s">
        <v>160</v>
      </c>
      <c r="B243" t="s">
        <v>111</v>
      </c>
      <c r="C243" t="s">
        <v>112</v>
      </c>
      <c r="D243" t="s">
        <v>60</v>
      </c>
      <c r="E243">
        <v>1095</v>
      </c>
      <c r="F243" t="str">
        <f t="shared" si="26"/>
        <v>3</v>
      </c>
      <c r="G243">
        <v>12</v>
      </c>
      <c r="H243" t="s">
        <v>25</v>
      </c>
      <c r="I243" t="s">
        <v>161</v>
      </c>
      <c r="J243" t="str">
        <f t="shared" si="25"/>
        <v>Medium</v>
      </c>
      <c r="K243">
        <v>7.6</v>
      </c>
      <c r="L243" t="str">
        <f t="shared" si="29"/>
        <v>Alkaline</v>
      </c>
      <c r="M243">
        <v>12.1</v>
      </c>
      <c r="N243">
        <v>0</v>
      </c>
      <c r="O243" t="str">
        <f t="shared" si="27"/>
        <v>Low</v>
      </c>
      <c r="P243" t="s">
        <v>24</v>
      </c>
      <c r="Q243" t="s">
        <v>11</v>
      </c>
      <c r="R243" t="s">
        <v>11</v>
      </c>
      <c r="S243">
        <v>2.9</v>
      </c>
      <c r="T243">
        <v>0.17</v>
      </c>
      <c r="U243">
        <v>1.82</v>
      </c>
      <c r="V243">
        <v>0.22</v>
      </c>
      <c r="W243">
        <v>-7.0000000000000007E-2</v>
      </c>
      <c r="X243">
        <v>0.1</v>
      </c>
    </row>
    <row r="244" spans="1:24" x14ac:dyDescent="0.35">
      <c r="A244" t="s">
        <v>160</v>
      </c>
      <c r="B244" t="s">
        <v>111</v>
      </c>
      <c r="C244" t="s">
        <v>112</v>
      </c>
      <c r="D244" t="s">
        <v>60</v>
      </c>
      <c r="E244">
        <v>1095</v>
      </c>
      <c r="F244" t="str">
        <f t="shared" si="26"/>
        <v>3</v>
      </c>
      <c r="G244">
        <v>12</v>
      </c>
      <c r="H244" t="s">
        <v>25</v>
      </c>
      <c r="I244" t="s">
        <v>161</v>
      </c>
      <c r="J244" t="str">
        <f t="shared" si="25"/>
        <v>Medium</v>
      </c>
      <c r="K244">
        <v>5.2</v>
      </c>
      <c r="L244" t="str">
        <f t="shared" si="29"/>
        <v>Acidic</v>
      </c>
      <c r="M244">
        <v>5.0999999999999996</v>
      </c>
      <c r="N244">
        <v>0</v>
      </c>
      <c r="O244" t="str">
        <f t="shared" si="27"/>
        <v>Low</v>
      </c>
      <c r="P244" t="s">
        <v>21</v>
      </c>
      <c r="Q244" t="s">
        <v>11</v>
      </c>
      <c r="R244" t="s">
        <v>11</v>
      </c>
      <c r="S244">
        <v>3.35</v>
      </c>
      <c r="T244">
        <v>0.15</v>
      </c>
      <c r="U244">
        <v>1.58</v>
      </c>
      <c r="V244">
        <v>0.08</v>
      </c>
      <c r="W244">
        <v>1.7999999999999999E-2</v>
      </c>
      <c r="X244">
        <v>0.01</v>
      </c>
    </row>
    <row r="245" spans="1:24" x14ac:dyDescent="0.35">
      <c r="A245" t="s">
        <v>160</v>
      </c>
      <c r="B245" t="s">
        <v>111</v>
      </c>
      <c r="C245" t="s">
        <v>112</v>
      </c>
      <c r="D245" t="s">
        <v>60</v>
      </c>
      <c r="E245">
        <v>1095</v>
      </c>
      <c r="F245" t="str">
        <f t="shared" si="26"/>
        <v>3</v>
      </c>
      <c r="G245">
        <v>12</v>
      </c>
      <c r="H245" t="s">
        <v>25</v>
      </c>
      <c r="I245" t="s">
        <v>161</v>
      </c>
      <c r="J245" t="str">
        <f t="shared" si="25"/>
        <v>Medium</v>
      </c>
      <c r="K245">
        <v>5.9</v>
      </c>
      <c r="L245" t="str">
        <f t="shared" si="29"/>
        <v>Acidic</v>
      </c>
      <c r="M245">
        <v>11.5</v>
      </c>
      <c r="N245">
        <v>0</v>
      </c>
      <c r="O245" t="str">
        <f t="shared" si="27"/>
        <v>Low</v>
      </c>
      <c r="P245" t="s">
        <v>24</v>
      </c>
      <c r="Q245" t="s">
        <v>11</v>
      </c>
      <c r="R245" t="s">
        <v>11</v>
      </c>
      <c r="S245">
        <v>6.38</v>
      </c>
      <c r="T245">
        <v>0.45</v>
      </c>
      <c r="U245">
        <v>1.89</v>
      </c>
      <c r="V245">
        <v>0.18</v>
      </c>
      <c r="W245">
        <v>5.6000000000000001E-2</v>
      </c>
      <c r="X245">
        <v>0.02</v>
      </c>
    </row>
    <row r="246" spans="1:24" x14ac:dyDescent="0.35">
      <c r="A246" t="s">
        <v>160</v>
      </c>
      <c r="B246" t="s">
        <v>111</v>
      </c>
      <c r="C246" t="s">
        <v>112</v>
      </c>
      <c r="D246" t="s">
        <v>60</v>
      </c>
      <c r="E246">
        <v>1095</v>
      </c>
      <c r="F246" t="str">
        <f t="shared" si="26"/>
        <v>3</v>
      </c>
      <c r="G246">
        <v>12</v>
      </c>
      <c r="H246" t="s">
        <v>25</v>
      </c>
      <c r="I246" t="s">
        <v>161</v>
      </c>
      <c r="J246" t="str">
        <f t="shared" si="25"/>
        <v>Medium</v>
      </c>
      <c r="K246">
        <v>5.3</v>
      </c>
      <c r="L246" t="str">
        <f t="shared" si="29"/>
        <v>Acidic</v>
      </c>
      <c r="M246">
        <v>9.5</v>
      </c>
      <c r="N246">
        <v>0</v>
      </c>
      <c r="O246" t="str">
        <f t="shared" si="27"/>
        <v>Low</v>
      </c>
      <c r="P246" t="s">
        <v>21</v>
      </c>
      <c r="Q246" t="s">
        <v>11</v>
      </c>
      <c r="R246" t="s">
        <v>11</v>
      </c>
      <c r="S246">
        <v>2.72</v>
      </c>
      <c r="T246">
        <v>0.19</v>
      </c>
      <c r="U246">
        <v>5.53</v>
      </c>
      <c r="V246">
        <v>0.51</v>
      </c>
      <c r="W246">
        <v>-0.10199999999999999</v>
      </c>
      <c r="X246">
        <v>0.03</v>
      </c>
    </row>
    <row r="247" spans="1:24" x14ac:dyDescent="0.35">
      <c r="A247" t="s">
        <v>160</v>
      </c>
      <c r="B247" t="s">
        <v>111</v>
      </c>
      <c r="C247" t="s">
        <v>112</v>
      </c>
      <c r="D247" t="s">
        <v>60</v>
      </c>
      <c r="E247">
        <v>1095</v>
      </c>
      <c r="F247" t="str">
        <f t="shared" si="26"/>
        <v>3</v>
      </c>
      <c r="G247">
        <v>12</v>
      </c>
      <c r="H247" t="s">
        <v>25</v>
      </c>
      <c r="I247" t="s">
        <v>161</v>
      </c>
      <c r="J247" t="str">
        <f t="shared" si="25"/>
        <v>Medium</v>
      </c>
      <c r="K247">
        <v>6.2</v>
      </c>
      <c r="L247" t="str">
        <f t="shared" si="29"/>
        <v>Acidic</v>
      </c>
      <c r="M247">
        <v>13.1</v>
      </c>
      <c r="N247">
        <v>0</v>
      </c>
      <c r="O247" t="str">
        <f t="shared" si="27"/>
        <v>Low</v>
      </c>
      <c r="P247" t="s">
        <v>24</v>
      </c>
      <c r="Q247" t="s">
        <v>11</v>
      </c>
      <c r="R247" t="s">
        <v>11</v>
      </c>
      <c r="S247">
        <v>5.07</v>
      </c>
      <c r="T247">
        <v>0.2</v>
      </c>
      <c r="U247">
        <v>1.1299999999999999</v>
      </c>
      <c r="V247">
        <v>0.06</v>
      </c>
      <c r="W247">
        <v>-0.14199999999999999</v>
      </c>
      <c r="X247">
        <v>0.02</v>
      </c>
    </row>
    <row r="248" spans="1:24" x14ac:dyDescent="0.35">
      <c r="A248" t="s">
        <v>160</v>
      </c>
      <c r="B248" t="s">
        <v>111</v>
      </c>
      <c r="C248" t="s">
        <v>112</v>
      </c>
      <c r="D248" t="s">
        <v>60</v>
      </c>
      <c r="E248">
        <v>1095</v>
      </c>
      <c r="F248" t="str">
        <f t="shared" si="26"/>
        <v>3</v>
      </c>
      <c r="G248">
        <v>12</v>
      </c>
      <c r="H248" t="s">
        <v>25</v>
      </c>
      <c r="I248" t="s">
        <v>161</v>
      </c>
      <c r="J248" t="str">
        <f t="shared" si="25"/>
        <v>Medium</v>
      </c>
      <c r="K248">
        <v>5.8</v>
      </c>
      <c r="L248" t="str">
        <f t="shared" si="29"/>
        <v>Acidic</v>
      </c>
      <c r="M248">
        <v>8.1999999999999993</v>
      </c>
      <c r="N248">
        <v>0</v>
      </c>
      <c r="O248" t="str">
        <f t="shared" si="27"/>
        <v>Low</v>
      </c>
      <c r="P248" t="s">
        <v>21</v>
      </c>
      <c r="Q248" t="s">
        <v>11</v>
      </c>
      <c r="R248" t="s">
        <v>11</v>
      </c>
      <c r="S248" t="s">
        <v>11</v>
      </c>
      <c r="T248" t="s">
        <v>11</v>
      </c>
      <c r="U248" t="s">
        <v>11</v>
      </c>
      <c r="V248" t="s">
        <v>11</v>
      </c>
      <c r="W248" t="s">
        <v>11</v>
      </c>
      <c r="X248" t="s">
        <v>11</v>
      </c>
    </row>
    <row r="249" spans="1:24" x14ac:dyDescent="0.35">
      <c r="A249" t="s">
        <v>160</v>
      </c>
      <c r="B249" t="s">
        <v>111</v>
      </c>
      <c r="C249" t="s">
        <v>112</v>
      </c>
      <c r="D249" t="s">
        <v>60</v>
      </c>
      <c r="E249">
        <v>1095</v>
      </c>
      <c r="F249" t="str">
        <f t="shared" si="26"/>
        <v>3</v>
      </c>
      <c r="G249">
        <v>12</v>
      </c>
      <c r="H249" t="s">
        <v>25</v>
      </c>
      <c r="I249" t="s">
        <v>161</v>
      </c>
      <c r="J249" t="str">
        <f t="shared" si="25"/>
        <v>Medium</v>
      </c>
      <c r="K249">
        <v>7</v>
      </c>
      <c r="L249" t="str">
        <f t="shared" si="29"/>
        <v>Neutral</v>
      </c>
      <c r="M249">
        <v>9</v>
      </c>
      <c r="N249">
        <v>0</v>
      </c>
      <c r="O249" t="str">
        <f t="shared" si="27"/>
        <v>Low</v>
      </c>
      <c r="P249" t="s">
        <v>24</v>
      </c>
      <c r="Q249" t="s">
        <v>11</v>
      </c>
      <c r="R249" t="s">
        <v>11</v>
      </c>
      <c r="S249" t="s">
        <v>11</v>
      </c>
      <c r="T249" t="s">
        <v>11</v>
      </c>
      <c r="U249" t="s">
        <v>11</v>
      </c>
      <c r="V249" t="s">
        <v>11</v>
      </c>
      <c r="W249" t="s">
        <v>11</v>
      </c>
      <c r="X249" t="s">
        <v>11</v>
      </c>
    </row>
    <row r="250" spans="1:24" x14ac:dyDescent="0.35">
      <c r="A250" t="s">
        <v>160</v>
      </c>
      <c r="B250" t="s">
        <v>111</v>
      </c>
      <c r="C250" t="s">
        <v>112</v>
      </c>
      <c r="D250" t="s">
        <v>60</v>
      </c>
      <c r="E250">
        <v>1095</v>
      </c>
      <c r="F250" t="str">
        <f t="shared" si="26"/>
        <v>3</v>
      </c>
      <c r="G250">
        <v>12</v>
      </c>
      <c r="H250" t="s">
        <v>25</v>
      </c>
      <c r="I250" t="s">
        <v>161</v>
      </c>
      <c r="J250" t="str">
        <f t="shared" si="25"/>
        <v>Medium</v>
      </c>
      <c r="K250">
        <v>7</v>
      </c>
      <c r="L250" t="str">
        <f t="shared" si="29"/>
        <v>Neutral</v>
      </c>
      <c r="M250">
        <v>6.7</v>
      </c>
      <c r="N250">
        <v>0</v>
      </c>
      <c r="O250" t="str">
        <f t="shared" si="27"/>
        <v>Low</v>
      </c>
      <c r="P250" t="s">
        <v>21</v>
      </c>
      <c r="Q250" t="s">
        <v>11</v>
      </c>
      <c r="R250" t="s">
        <v>11</v>
      </c>
      <c r="S250" t="s">
        <v>11</v>
      </c>
      <c r="T250" t="s">
        <v>11</v>
      </c>
      <c r="U250" t="s">
        <v>11</v>
      </c>
      <c r="V250" t="s">
        <v>11</v>
      </c>
      <c r="W250" t="s">
        <v>11</v>
      </c>
      <c r="X250" t="s">
        <v>11</v>
      </c>
    </row>
    <row r="251" spans="1:24" x14ac:dyDescent="0.35">
      <c r="A251" t="s">
        <v>160</v>
      </c>
      <c r="B251" t="s">
        <v>111</v>
      </c>
      <c r="C251" t="s">
        <v>112</v>
      </c>
      <c r="D251" t="s">
        <v>60</v>
      </c>
      <c r="E251">
        <v>1095</v>
      </c>
      <c r="F251" t="str">
        <f t="shared" si="26"/>
        <v>3</v>
      </c>
      <c r="G251">
        <v>12</v>
      </c>
      <c r="H251" t="s">
        <v>25</v>
      </c>
      <c r="I251" t="s">
        <v>161</v>
      </c>
      <c r="J251" t="str">
        <f t="shared" si="25"/>
        <v>Medium</v>
      </c>
      <c r="K251">
        <v>6.2</v>
      </c>
      <c r="L251" t="str">
        <f t="shared" si="29"/>
        <v>Acidic</v>
      </c>
      <c r="M251">
        <v>10.4</v>
      </c>
      <c r="N251">
        <v>0</v>
      </c>
      <c r="O251" t="str">
        <f t="shared" si="27"/>
        <v>Low</v>
      </c>
      <c r="P251" t="s">
        <v>24</v>
      </c>
      <c r="Q251" t="s">
        <v>11</v>
      </c>
      <c r="R251" t="s">
        <v>11</v>
      </c>
      <c r="S251" t="s">
        <v>11</v>
      </c>
      <c r="T251" t="s">
        <v>11</v>
      </c>
      <c r="U251" t="s">
        <v>11</v>
      </c>
      <c r="V251" t="s">
        <v>11</v>
      </c>
      <c r="W251" t="s">
        <v>11</v>
      </c>
      <c r="X251" t="s">
        <v>11</v>
      </c>
    </row>
    <row r="252" spans="1:24" x14ac:dyDescent="0.35">
      <c r="A252" t="s">
        <v>160</v>
      </c>
      <c r="B252" t="s">
        <v>111</v>
      </c>
      <c r="C252" t="s">
        <v>112</v>
      </c>
      <c r="D252" t="s">
        <v>15</v>
      </c>
      <c r="E252">
        <v>1095</v>
      </c>
      <c r="F252" t="str">
        <f t="shared" si="26"/>
        <v>3</v>
      </c>
      <c r="G252">
        <v>12</v>
      </c>
      <c r="H252" t="s">
        <v>25</v>
      </c>
      <c r="I252" t="s">
        <v>161</v>
      </c>
      <c r="J252" t="str">
        <f t="shared" ref="J252:J301" si="30">IF(I252="silt clay","Fine",IF(I252="clay","Fine",IF(I252="sandy clay","Fine",IF(I252="sandy clay loam","Coarse",IF(I252="Sandy loam","Coarse",IF(I252="loamy sand","Coarse",IF(I252="organic","Organic","Medium")))))))</f>
        <v>Medium</v>
      </c>
      <c r="K252">
        <v>7.4</v>
      </c>
      <c r="L252" t="str">
        <f t="shared" si="29"/>
        <v>Alkaline</v>
      </c>
      <c r="M252">
        <v>8.5</v>
      </c>
      <c r="N252">
        <v>160</v>
      </c>
      <c r="O252" t="str">
        <f t="shared" si="27"/>
        <v>Medium</v>
      </c>
      <c r="P252" t="s">
        <v>21</v>
      </c>
      <c r="Q252" t="s">
        <v>11</v>
      </c>
      <c r="R252" t="s">
        <v>11</v>
      </c>
      <c r="S252">
        <v>2.46</v>
      </c>
      <c r="T252">
        <v>0.15</v>
      </c>
      <c r="U252">
        <v>3.57</v>
      </c>
      <c r="V252">
        <v>0.33</v>
      </c>
      <c r="W252">
        <v>-3.5999999999999997E-2</v>
      </c>
      <c r="X252">
        <v>0.02</v>
      </c>
    </row>
    <row r="253" spans="1:24" x14ac:dyDescent="0.35">
      <c r="A253" t="s">
        <v>160</v>
      </c>
      <c r="B253" t="s">
        <v>111</v>
      </c>
      <c r="C253" t="s">
        <v>112</v>
      </c>
      <c r="D253" t="s">
        <v>15</v>
      </c>
      <c r="E253">
        <v>1095</v>
      </c>
      <c r="F253" t="str">
        <f t="shared" si="26"/>
        <v>3</v>
      </c>
      <c r="G253">
        <v>12</v>
      </c>
      <c r="H253" t="s">
        <v>25</v>
      </c>
      <c r="I253" t="s">
        <v>161</v>
      </c>
      <c r="J253" t="str">
        <f t="shared" si="30"/>
        <v>Medium</v>
      </c>
      <c r="K253">
        <v>7.6</v>
      </c>
      <c r="L253" t="str">
        <f t="shared" si="29"/>
        <v>Alkaline</v>
      </c>
      <c r="M253">
        <v>12.1</v>
      </c>
      <c r="N253">
        <v>160</v>
      </c>
      <c r="O253" t="str">
        <f t="shared" si="27"/>
        <v>Medium</v>
      </c>
      <c r="P253" t="s">
        <v>24</v>
      </c>
      <c r="Q253" t="s">
        <v>11</v>
      </c>
      <c r="R253" t="s">
        <v>11</v>
      </c>
      <c r="S253">
        <v>2.4</v>
      </c>
      <c r="T253">
        <v>0.16</v>
      </c>
      <c r="U253">
        <v>1.7</v>
      </c>
      <c r="V253">
        <v>0.28000000000000003</v>
      </c>
      <c r="W253">
        <v>-7.5999999999999998E-2</v>
      </c>
      <c r="X253">
        <v>0.02</v>
      </c>
    </row>
    <row r="254" spans="1:24" x14ac:dyDescent="0.35">
      <c r="A254" t="s">
        <v>160</v>
      </c>
      <c r="B254" t="s">
        <v>111</v>
      </c>
      <c r="C254" t="s">
        <v>112</v>
      </c>
      <c r="D254" t="s">
        <v>15</v>
      </c>
      <c r="E254">
        <v>1095</v>
      </c>
      <c r="F254" t="str">
        <f t="shared" si="26"/>
        <v>3</v>
      </c>
      <c r="G254">
        <v>12</v>
      </c>
      <c r="H254" t="s">
        <v>25</v>
      </c>
      <c r="I254" t="s">
        <v>161</v>
      </c>
      <c r="J254" t="str">
        <f t="shared" si="30"/>
        <v>Medium</v>
      </c>
      <c r="K254">
        <v>5.2</v>
      </c>
      <c r="L254" t="str">
        <f t="shared" si="29"/>
        <v>Acidic</v>
      </c>
      <c r="M254">
        <v>5.0999999999999996</v>
      </c>
      <c r="N254">
        <v>160</v>
      </c>
      <c r="O254" t="str">
        <f t="shared" si="27"/>
        <v>Medium</v>
      </c>
      <c r="P254" t="s">
        <v>21</v>
      </c>
      <c r="Q254" t="s">
        <v>11</v>
      </c>
      <c r="R254" t="s">
        <v>11</v>
      </c>
      <c r="S254">
        <v>8.25</v>
      </c>
      <c r="T254">
        <v>0.47</v>
      </c>
      <c r="U254">
        <v>2.089</v>
      </c>
      <c r="V254">
        <v>0.19</v>
      </c>
      <c r="W254">
        <v>-6.5000000000000002E-2</v>
      </c>
      <c r="X254">
        <v>0.05</v>
      </c>
    </row>
    <row r="255" spans="1:24" x14ac:dyDescent="0.35">
      <c r="A255" t="s">
        <v>160</v>
      </c>
      <c r="B255" t="s">
        <v>111</v>
      </c>
      <c r="C255" t="s">
        <v>112</v>
      </c>
      <c r="D255" t="s">
        <v>15</v>
      </c>
      <c r="E255">
        <v>1095</v>
      </c>
      <c r="F255" t="str">
        <f t="shared" si="26"/>
        <v>3</v>
      </c>
      <c r="G255">
        <v>12</v>
      </c>
      <c r="H255" t="s">
        <v>25</v>
      </c>
      <c r="I255" t="s">
        <v>161</v>
      </c>
      <c r="J255" t="str">
        <f t="shared" si="30"/>
        <v>Medium</v>
      </c>
      <c r="K255">
        <v>5.9</v>
      </c>
      <c r="L255" t="str">
        <f t="shared" si="29"/>
        <v>Acidic</v>
      </c>
      <c r="M255">
        <v>11.5</v>
      </c>
      <c r="N255">
        <v>160</v>
      </c>
      <c r="O255" t="str">
        <f t="shared" si="27"/>
        <v>Medium</v>
      </c>
      <c r="P255" t="s">
        <v>24</v>
      </c>
      <c r="Q255" t="s">
        <v>11</v>
      </c>
      <c r="R255" t="s">
        <v>11</v>
      </c>
      <c r="S255">
        <v>4.67</v>
      </c>
      <c r="T255">
        <v>0.21</v>
      </c>
      <c r="U255">
        <v>3.43</v>
      </c>
      <c r="V255">
        <v>0.31</v>
      </c>
      <c r="W255">
        <v>-1.9E-2</v>
      </c>
      <c r="X255">
        <v>0.05</v>
      </c>
    </row>
    <row r="256" spans="1:24" x14ac:dyDescent="0.35">
      <c r="A256" t="s">
        <v>160</v>
      </c>
      <c r="B256" t="s">
        <v>111</v>
      </c>
      <c r="C256" t="s">
        <v>112</v>
      </c>
      <c r="D256" t="s">
        <v>15</v>
      </c>
      <c r="E256">
        <v>1095</v>
      </c>
      <c r="F256" t="str">
        <f t="shared" si="26"/>
        <v>3</v>
      </c>
      <c r="G256">
        <v>12</v>
      </c>
      <c r="H256" t="s">
        <v>25</v>
      </c>
      <c r="I256" t="s">
        <v>161</v>
      </c>
      <c r="J256" t="str">
        <f t="shared" si="30"/>
        <v>Medium</v>
      </c>
      <c r="K256">
        <v>5.3</v>
      </c>
      <c r="L256" t="str">
        <f t="shared" si="29"/>
        <v>Acidic</v>
      </c>
      <c r="M256">
        <v>9.5</v>
      </c>
      <c r="N256">
        <v>160</v>
      </c>
      <c r="O256" t="str">
        <f t="shared" si="27"/>
        <v>Medium</v>
      </c>
      <c r="P256" t="s">
        <v>21</v>
      </c>
      <c r="Q256" t="s">
        <v>11</v>
      </c>
      <c r="R256" t="s">
        <v>11</v>
      </c>
      <c r="S256">
        <v>2.87</v>
      </c>
      <c r="T256">
        <v>0.12</v>
      </c>
      <c r="U256">
        <v>18.399999999999999</v>
      </c>
      <c r="V256">
        <v>2.12</v>
      </c>
      <c r="W256">
        <v>-2.8000000000000001E-2</v>
      </c>
      <c r="X256">
        <v>0.04</v>
      </c>
    </row>
    <row r="257" spans="1:24" x14ac:dyDescent="0.35">
      <c r="A257" t="s">
        <v>160</v>
      </c>
      <c r="B257" t="s">
        <v>111</v>
      </c>
      <c r="C257" t="s">
        <v>112</v>
      </c>
      <c r="D257" t="s">
        <v>15</v>
      </c>
      <c r="E257">
        <v>1095</v>
      </c>
      <c r="F257" t="str">
        <f t="shared" si="26"/>
        <v>3</v>
      </c>
      <c r="G257">
        <v>12</v>
      </c>
      <c r="H257" t="s">
        <v>25</v>
      </c>
      <c r="I257" t="s">
        <v>161</v>
      </c>
      <c r="J257" t="str">
        <f t="shared" si="30"/>
        <v>Medium</v>
      </c>
      <c r="K257">
        <v>6.2</v>
      </c>
      <c r="L257" t="str">
        <f t="shared" si="29"/>
        <v>Acidic</v>
      </c>
      <c r="M257">
        <v>13.1</v>
      </c>
      <c r="N257">
        <v>160</v>
      </c>
      <c r="O257" t="str">
        <f t="shared" si="27"/>
        <v>Medium</v>
      </c>
      <c r="P257" t="s">
        <v>24</v>
      </c>
      <c r="Q257" t="s">
        <v>11</v>
      </c>
      <c r="R257" t="s">
        <v>11</v>
      </c>
      <c r="S257">
        <v>4.7</v>
      </c>
      <c r="T257">
        <v>0.24</v>
      </c>
      <c r="U257">
        <v>7.43</v>
      </c>
      <c r="V257">
        <v>0.95</v>
      </c>
      <c r="W257">
        <v>-0.14399999999999999</v>
      </c>
      <c r="X257">
        <v>7.0000000000000007E-2</v>
      </c>
    </row>
    <row r="258" spans="1:24" x14ac:dyDescent="0.35">
      <c r="A258" t="s">
        <v>160</v>
      </c>
      <c r="B258" t="s">
        <v>111</v>
      </c>
      <c r="C258" t="s">
        <v>112</v>
      </c>
      <c r="D258" t="s">
        <v>15</v>
      </c>
      <c r="E258">
        <v>1095</v>
      </c>
      <c r="F258" t="str">
        <f t="shared" si="26"/>
        <v>3</v>
      </c>
      <c r="G258">
        <v>12</v>
      </c>
      <c r="H258" t="s">
        <v>25</v>
      </c>
      <c r="I258" t="s">
        <v>161</v>
      </c>
      <c r="J258" t="str">
        <f t="shared" si="30"/>
        <v>Medium</v>
      </c>
      <c r="K258">
        <v>5.8</v>
      </c>
      <c r="L258" t="str">
        <f t="shared" si="29"/>
        <v>Acidic</v>
      </c>
      <c r="M258">
        <v>8.1999999999999993</v>
      </c>
      <c r="N258">
        <v>160</v>
      </c>
      <c r="O258" t="str">
        <f t="shared" si="27"/>
        <v>Medium</v>
      </c>
      <c r="P258" t="s">
        <v>21</v>
      </c>
      <c r="Q258" t="s">
        <v>11</v>
      </c>
      <c r="R258" t="s">
        <v>11</v>
      </c>
      <c r="S258">
        <v>6.53</v>
      </c>
      <c r="T258">
        <v>0.78</v>
      </c>
      <c r="U258">
        <v>13.8</v>
      </c>
      <c r="V258">
        <v>2.89</v>
      </c>
      <c r="W258">
        <v>-0.439</v>
      </c>
      <c r="X258">
        <v>0.11</v>
      </c>
    </row>
    <row r="259" spans="1:24" x14ac:dyDescent="0.35">
      <c r="A259" t="s">
        <v>160</v>
      </c>
      <c r="B259" t="s">
        <v>111</v>
      </c>
      <c r="C259" t="s">
        <v>112</v>
      </c>
      <c r="D259" t="s">
        <v>15</v>
      </c>
      <c r="E259">
        <v>1095</v>
      </c>
      <c r="F259" t="str">
        <f t="shared" ref="F259:F301" si="31">IF(E259&lt;366, "1", IF(E259&lt;731, "2", IF(E259&lt;1096, "3", IF(E259&lt;1461, "4", IF(E259&gt;1460, "5")))))</f>
        <v>3</v>
      </c>
      <c r="G259">
        <v>12</v>
      </c>
      <c r="H259" t="s">
        <v>25</v>
      </c>
      <c r="I259" t="s">
        <v>161</v>
      </c>
      <c r="J259" t="str">
        <f t="shared" si="30"/>
        <v>Medium</v>
      </c>
      <c r="K259">
        <v>7</v>
      </c>
      <c r="L259" t="str">
        <f t="shared" si="29"/>
        <v>Neutral</v>
      </c>
      <c r="M259">
        <v>9</v>
      </c>
      <c r="N259">
        <v>160</v>
      </c>
      <c r="O259" t="str">
        <f t="shared" si="27"/>
        <v>Medium</v>
      </c>
      <c r="P259" t="s">
        <v>24</v>
      </c>
      <c r="Q259" t="s">
        <v>11</v>
      </c>
      <c r="R259" t="s">
        <v>11</v>
      </c>
      <c r="S259">
        <v>5.73</v>
      </c>
      <c r="T259">
        <v>0.7</v>
      </c>
      <c r="U259">
        <v>7.14</v>
      </c>
      <c r="V259">
        <v>1.23</v>
      </c>
      <c r="W259">
        <v>-0.40600000000000003</v>
      </c>
      <c r="X259">
        <v>0.17</v>
      </c>
    </row>
    <row r="260" spans="1:24" x14ac:dyDescent="0.35">
      <c r="A260" t="s">
        <v>160</v>
      </c>
      <c r="B260" t="s">
        <v>111</v>
      </c>
      <c r="C260" t="s">
        <v>112</v>
      </c>
      <c r="D260" t="s">
        <v>15</v>
      </c>
      <c r="E260">
        <v>1095</v>
      </c>
      <c r="F260" t="str">
        <f t="shared" si="31"/>
        <v>3</v>
      </c>
      <c r="G260">
        <v>12</v>
      </c>
      <c r="H260" t="s">
        <v>25</v>
      </c>
      <c r="I260" t="s">
        <v>161</v>
      </c>
      <c r="J260" t="str">
        <f t="shared" si="30"/>
        <v>Medium</v>
      </c>
      <c r="K260">
        <v>7</v>
      </c>
      <c r="L260" t="str">
        <f t="shared" si="29"/>
        <v>Neutral</v>
      </c>
      <c r="M260">
        <v>6.7</v>
      </c>
      <c r="N260">
        <v>160</v>
      </c>
      <c r="O260" t="str">
        <f t="shared" ref="O260:O323" si="32">IF(N260&lt;101, "Low", IF(N260&lt;221, "Medium", IF(N260&gt;220, "High")))</f>
        <v>Medium</v>
      </c>
      <c r="P260" t="s">
        <v>21</v>
      </c>
      <c r="Q260" t="s">
        <v>11</v>
      </c>
      <c r="R260" t="s">
        <v>11</v>
      </c>
      <c r="S260">
        <v>5.84</v>
      </c>
      <c r="T260">
        <v>0.64</v>
      </c>
      <c r="U260">
        <v>6.79</v>
      </c>
      <c r="V260">
        <v>1.71</v>
      </c>
      <c r="W260">
        <v>0.03</v>
      </c>
      <c r="X260">
        <v>0.04</v>
      </c>
    </row>
    <row r="261" spans="1:24" x14ac:dyDescent="0.35">
      <c r="A261" t="s">
        <v>160</v>
      </c>
      <c r="B261" t="s">
        <v>111</v>
      </c>
      <c r="C261" t="s">
        <v>112</v>
      </c>
      <c r="D261" t="s">
        <v>15</v>
      </c>
      <c r="E261">
        <v>1095</v>
      </c>
      <c r="F261" t="str">
        <f t="shared" si="31"/>
        <v>3</v>
      </c>
      <c r="G261">
        <v>12</v>
      </c>
      <c r="H261" t="s">
        <v>25</v>
      </c>
      <c r="I261" t="s">
        <v>161</v>
      </c>
      <c r="J261" t="str">
        <f t="shared" si="30"/>
        <v>Medium</v>
      </c>
      <c r="K261">
        <v>6.2</v>
      </c>
      <c r="L261" t="str">
        <f t="shared" si="29"/>
        <v>Acidic</v>
      </c>
      <c r="M261">
        <v>10.4</v>
      </c>
      <c r="N261">
        <v>160</v>
      </c>
      <c r="O261" t="str">
        <f t="shared" si="32"/>
        <v>Medium</v>
      </c>
      <c r="P261" t="s">
        <v>24</v>
      </c>
      <c r="Q261" t="s">
        <v>11</v>
      </c>
      <c r="R261" t="s">
        <v>11</v>
      </c>
      <c r="S261">
        <v>5.49</v>
      </c>
      <c r="T261">
        <v>0.47</v>
      </c>
      <c r="U261">
        <v>12.9</v>
      </c>
      <c r="V261">
        <v>1.73</v>
      </c>
      <c r="W261">
        <v>1.2999999999999999E-2</v>
      </c>
      <c r="X261">
        <v>0.02</v>
      </c>
    </row>
    <row r="262" spans="1:24" x14ac:dyDescent="0.35">
      <c r="A262" t="s">
        <v>162</v>
      </c>
      <c r="B262" t="s">
        <v>111</v>
      </c>
      <c r="C262" t="s">
        <v>163</v>
      </c>
      <c r="D262" t="s">
        <v>15</v>
      </c>
      <c r="E262">
        <v>1095</v>
      </c>
      <c r="F262" t="str">
        <f t="shared" si="31"/>
        <v>3</v>
      </c>
      <c r="G262">
        <v>4</v>
      </c>
      <c r="H262" t="s">
        <v>25</v>
      </c>
      <c r="I262" t="s">
        <v>161</v>
      </c>
      <c r="J262" t="str">
        <f t="shared" si="30"/>
        <v>Medium</v>
      </c>
      <c r="K262" t="s">
        <v>11</v>
      </c>
      <c r="L262" t="s">
        <v>11</v>
      </c>
      <c r="M262" t="s">
        <v>11</v>
      </c>
      <c r="N262" t="s">
        <v>11</v>
      </c>
      <c r="O262" t="s">
        <v>11</v>
      </c>
      <c r="P262" t="s">
        <v>21</v>
      </c>
      <c r="Q262">
        <v>8.34</v>
      </c>
      <c r="R262">
        <v>1.03</v>
      </c>
      <c r="S262" t="s">
        <v>11</v>
      </c>
      <c r="T262" t="s">
        <v>11</v>
      </c>
      <c r="U262" t="s">
        <v>11</v>
      </c>
      <c r="V262" t="s">
        <v>11</v>
      </c>
      <c r="W262" t="s">
        <v>11</v>
      </c>
      <c r="X262" t="s">
        <v>11</v>
      </c>
    </row>
    <row r="263" spans="1:24" x14ac:dyDescent="0.35">
      <c r="A263" t="s">
        <v>162</v>
      </c>
      <c r="B263" t="s">
        <v>111</v>
      </c>
      <c r="C263" t="s">
        <v>163</v>
      </c>
      <c r="D263" t="s">
        <v>15</v>
      </c>
      <c r="E263">
        <v>1095</v>
      </c>
      <c r="F263" t="str">
        <f t="shared" si="31"/>
        <v>3</v>
      </c>
      <c r="G263">
        <v>4</v>
      </c>
      <c r="H263" t="s">
        <v>25</v>
      </c>
      <c r="I263" t="s">
        <v>161</v>
      </c>
      <c r="J263" t="str">
        <f t="shared" si="30"/>
        <v>Medium</v>
      </c>
      <c r="K263" t="s">
        <v>11</v>
      </c>
      <c r="L263" t="s">
        <v>11</v>
      </c>
      <c r="M263" t="s">
        <v>11</v>
      </c>
      <c r="N263" t="s">
        <v>11</v>
      </c>
      <c r="O263" t="s">
        <v>11</v>
      </c>
      <c r="P263" t="s">
        <v>24</v>
      </c>
      <c r="Q263">
        <v>5.7</v>
      </c>
      <c r="R263">
        <v>0.73</v>
      </c>
      <c r="S263" t="s">
        <v>11</v>
      </c>
      <c r="T263" t="s">
        <v>11</v>
      </c>
      <c r="U263" t="s">
        <v>11</v>
      </c>
      <c r="V263" t="s">
        <v>11</v>
      </c>
      <c r="W263" t="s">
        <v>11</v>
      </c>
      <c r="X263" t="s">
        <v>11</v>
      </c>
    </row>
    <row r="264" spans="1:24" x14ac:dyDescent="0.35">
      <c r="A264" t="s">
        <v>162</v>
      </c>
      <c r="B264" t="s">
        <v>111</v>
      </c>
      <c r="C264" t="s">
        <v>163</v>
      </c>
      <c r="D264" t="s">
        <v>15</v>
      </c>
      <c r="E264">
        <v>1095</v>
      </c>
      <c r="F264" t="str">
        <f t="shared" si="31"/>
        <v>3</v>
      </c>
      <c r="G264">
        <v>4</v>
      </c>
      <c r="H264" t="s">
        <v>25</v>
      </c>
      <c r="I264" t="s">
        <v>161</v>
      </c>
      <c r="J264" t="str">
        <f t="shared" si="30"/>
        <v>Medium</v>
      </c>
      <c r="K264" t="s">
        <v>11</v>
      </c>
      <c r="L264" t="s">
        <v>11</v>
      </c>
      <c r="M264" t="s">
        <v>11</v>
      </c>
      <c r="N264" t="s">
        <v>11</v>
      </c>
      <c r="O264" t="s">
        <v>11</v>
      </c>
      <c r="P264" t="s">
        <v>21</v>
      </c>
      <c r="Q264">
        <v>7.97</v>
      </c>
      <c r="R264">
        <v>1</v>
      </c>
      <c r="S264" t="s">
        <v>11</v>
      </c>
      <c r="T264" t="s">
        <v>11</v>
      </c>
      <c r="U264" t="s">
        <v>11</v>
      </c>
      <c r="V264" t="s">
        <v>11</v>
      </c>
      <c r="W264" t="s">
        <v>11</v>
      </c>
      <c r="X264" t="s">
        <v>11</v>
      </c>
    </row>
    <row r="265" spans="1:24" x14ac:dyDescent="0.35">
      <c r="A265" t="s">
        <v>162</v>
      </c>
      <c r="B265" t="s">
        <v>111</v>
      </c>
      <c r="C265" t="s">
        <v>163</v>
      </c>
      <c r="D265" t="s">
        <v>15</v>
      </c>
      <c r="E265">
        <v>1095</v>
      </c>
      <c r="F265" t="str">
        <f t="shared" si="31"/>
        <v>3</v>
      </c>
      <c r="G265">
        <v>4</v>
      </c>
      <c r="H265" t="s">
        <v>25</v>
      </c>
      <c r="I265" t="s">
        <v>161</v>
      </c>
      <c r="J265" t="str">
        <f t="shared" si="30"/>
        <v>Medium</v>
      </c>
      <c r="K265" t="s">
        <v>11</v>
      </c>
      <c r="L265" t="s">
        <v>11</v>
      </c>
      <c r="M265" t="s">
        <v>11</v>
      </c>
      <c r="N265" t="s">
        <v>11</v>
      </c>
      <c r="O265" t="s">
        <v>11</v>
      </c>
      <c r="P265" t="s">
        <v>24</v>
      </c>
      <c r="Q265">
        <v>6.36</v>
      </c>
      <c r="R265">
        <v>0.71</v>
      </c>
      <c r="S265" t="s">
        <v>11</v>
      </c>
      <c r="T265" t="s">
        <v>11</v>
      </c>
      <c r="U265" t="s">
        <v>11</v>
      </c>
      <c r="V265" t="s">
        <v>11</v>
      </c>
      <c r="W265" t="s">
        <v>11</v>
      </c>
      <c r="X265" t="s">
        <v>11</v>
      </c>
    </row>
    <row r="266" spans="1:24" x14ac:dyDescent="0.35">
      <c r="A266" t="s">
        <v>162</v>
      </c>
      <c r="B266" t="s">
        <v>111</v>
      </c>
      <c r="C266" t="s">
        <v>163</v>
      </c>
      <c r="D266" t="s">
        <v>15</v>
      </c>
      <c r="E266">
        <v>1095</v>
      </c>
      <c r="F266" t="str">
        <f t="shared" si="31"/>
        <v>3</v>
      </c>
      <c r="G266">
        <v>4</v>
      </c>
      <c r="H266" t="s">
        <v>25</v>
      </c>
      <c r="I266" t="s">
        <v>161</v>
      </c>
      <c r="J266" t="str">
        <f t="shared" si="30"/>
        <v>Medium</v>
      </c>
      <c r="K266" t="s">
        <v>11</v>
      </c>
      <c r="L266" t="s">
        <v>11</v>
      </c>
      <c r="M266" t="s">
        <v>11</v>
      </c>
      <c r="N266" t="s">
        <v>11</v>
      </c>
      <c r="O266" t="s">
        <v>11</v>
      </c>
      <c r="P266" t="s">
        <v>21</v>
      </c>
      <c r="Q266">
        <v>6.22</v>
      </c>
      <c r="R266">
        <v>0.7</v>
      </c>
      <c r="S266" t="s">
        <v>11</v>
      </c>
      <c r="T266" t="s">
        <v>11</v>
      </c>
      <c r="U266" t="s">
        <v>11</v>
      </c>
      <c r="V266" t="s">
        <v>11</v>
      </c>
      <c r="W266" t="s">
        <v>11</v>
      </c>
      <c r="X266" t="s">
        <v>11</v>
      </c>
    </row>
    <row r="267" spans="1:24" x14ac:dyDescent="0.35">
      <c r="A267" t="s">
        <v>162</v>
      </c>
      <c r="B267" t="s">
        <v>111</v>
      </c>
      <c r="C267" t="s">
        <v>163</v>
      </c>
      <c r="D267" t="s">
        <v>15</v>
      </c>
      <c r="E267">
        <v>1095</v>
      </c>
      <c r="F267" t="str">
        <f t="shared" si="31"/>
        <v>3</v>
      </c>
      <c r="G267">
        <v>4</v>
      </c>
      <c r="H267" t="s">
        <v>25</v>
      </c>
      <c r="I267" t="s">
        <v>161</v>
      </c>
      <c r="J267" t="str">
        <f t="shared" si="30"/>
        <v>Medium</v>
      </c>
      <c r="K267" t="s">
        <v>11</v>
      </c>
      <c r="L267" t="s">
        <v>11</v>
      </c>
      <c r="M267" t="s">
        <v>11</v>
      </c>
      <c r="N267" t="s">
        <v>11</v>
      </c>
      <c r="O267" t="s">
        <v>11</v>
      </c>
      <c r="P267" t="s">
        <v>24</v>
      </c>
      <c r="Q267">
        <v>6.33</v>
      </c>
      <c r="R267">
        <v>0.97</v>
      </c>
      <c r="S267" t="s">
        <v>11</v>
      </c>
      <c r="T267" t="s">
        <v>11</v>
      </c>
      <c r="U267" t="s">
        <v>11</v>
      </c>
      <c r="V267" t="s">
        <v>11</v>
      </c>
      <c r="W267" t="s">
        <v>11</v>
      </c>
      <c r="X267" t="s">
        <v>11</v>
      </c>
    </row>
    <row r="268" spans="1:24" x14ac:dyDescent="0.35">
      <c r="A268" t="s">
        <v>162</v>
      </c>
      <c r="B268" t="s">
        <v>111</v>
      </c>
      <c r="C268" t="s">
        <v>163</v>
      </c>
      <c r="D268" t="s">
        <v>60</v>
      </c>
      <c r="E268">
        <v>1095</v>
      </c>
      <c r="F268" t="str">
        <f t="shared" si="31"/>
        <v>3</v>
      </c>
      <c r="G268">
        <v>4</v>
      </c>
      <c r="H268" t="s">
        <v>25</v>
      </c>
      <c r="I268" t="s">
        <v>161</v>
      </c>
      <c r="J268" t="str">
        <f t="shared" si="30"/>
        <v>Medium</v>
      </c>
      <c r="K268" t="s">
        <v>11</v>
      </c>
      <c r="L268" t="s">
        <v>11</v>
      </c>
      <c r="M268" t="s">
        <v>11</v>
      </c>
      <c r="N268" t="s">
        <v>11</v>
      </c>
      <c r="O268" t="s">
        <v>11</v>
      </c>
      <c r="P268" t="s">
        <v>21</v>
      </c>
      <c r="Q268">
        <v>2.64</v>
      </c>
      <c r="R268">
        <v>0.28999999999999998</v>
      </c>
      <c r="S268" t="s">
        <v>11</v>
      </c>
      <c r="T268" t="s">
        <v>11</v>
      </c>
      <c r="U268" t="s">
        <v>11</v>
      </c>
      <c r="V268" t="s">
        <v>11</v>
      </c>
      <c r="W268" t="s">
        <v>11</v>
      </c>
      <c r="X268" t="s">
        <v>11</v>
      </c>
    </row>
    <row r="269" spans="1:24" x14ac:dyDescent="0.35">
      <c r="A269" t="s">
        <v>162</v>
      </c>
      <c r="B269" t="s">
        <v>111</v>
      </c>
      <c r="C269" t="s">
        <v>163</v>
      </c>
      <c r="D269" t="s">
        <v>60</v>
      </c>
      <c r="E269">
        <v>1095</v>
      </c>
      <c r="F269" t="str">
        <f t="shared" si="31"/>
        <v>3</v>
      </c>
      <c r="G269">
        <v>4</v>
      </c>
      <c r="H269" t="s">
        <v>25</v>
      </c>
      <c r="I269" t="s">
        <v>161</v>
      </c>
      <c r="J269" t="str">
        <f t="shared" si="30"/>
        <v>Medium</v>
      </c>
      <c r="K269" t="s">
        <v>11</v>
      </c>
      <c r="L269" t="s">
        <v>11</v>
      </c>
      <c r="M269" t="s">
        <v>11</v>
      </c>
      <c r="N269" t="s">
        <v>11</v>
      </c>
      <c r="O269" t="s">
        <v>11</v>
      </c>
      <c r="P269" t="s">
        <v>24</v>
      </c>
      <c r="Q269">
        <v>2.57</v>
      </c>
      <c r="R269">
        <v>0.24</v>
      </c>
      <c r="S269" t="s">
        <v>11</v>
      </c>
      <c r="T269" t="s">
        <v>11</v>
      </c>
      <c r="U269" t="s">
        <v>11</v>
      </c>
      <c r="V269" t="s">
        <v>11</v>
      </c>
      <c r="W269" t="s">
        <v>11</v>
      </c>
      <c r="X269" t="s">
        <v>11</v>
      </c>
    </row>
    <row r="270" spans="1:24" x14ac:dyDescent="0.35">
      <c r="A270" t="s">
        <v>162</v>
      </c>
      <c r="B270" t="s">
        <v>111</v>
      </c>
      <c r="C270" t="s">
        <v>163</v>
      </c>
      <c r="D270" t="s">
        <v>60</v>
      </c>
      <c r="E270">
        <v>1095</v>
      </c>
      <c r="F270" t="str">
        <f t="shared" si="31"/>
        <v>3</v>
      </c>
      <c r="G270">
        <v>4</v>
      </c>
      <c r="H270" t="s">
        <v>25</v>
      </c>
      <c r="I270" t="s">
        <v>161</v>
      </c>
      <c r="J270" t="str">
        <f t="shared" si="30"/>
        <v>Medium</v>
      </c>
      <c r="K270" t="s">
        <v>11</v>
      </c>
      <c r="L270" t="s">
        <v>11</v>
      </c>
      <c r="M270" t="s">
        <v>11</v>
      </c>
      <c r="N270" t="s">
        <v>11</v>
      </c>
      <c r="O270" t="s">
        <v>11</v>
      </c>
      <c r="P270" t="s">
        <v>21</v>
      </c>
      <c r="Q270">
        <v>2.96</v>
      </c>
      <c r="R270">
        <v>0.17</v>
      </c>
      <c r="S270" t="s">
        <v>11</v>
      </c>
      <c r="T270" t="s">
        <v>11</v>
      </c>
      <c r="U270" t="s">
        <v>11</v>
      </c>
      <c r="V270" t="s">
        <v>11</v>
      </c>
      <c r="W270" t="s">
        <v>11</v>
      </c>
      <c r="X270" t="s">
        <v>11</v>
      </c>
    </row>
    <row r="271" spans="1:24" x14ac:dyDescent="0.35">
      <c r="A271" t="s">
        <v>162</v>
      </c>
      <c r="B271" t="s">
        <v>111</v>
      </c>
      <c r="C271" t="s">
        <v>163</v>
      </c>
      <c r="D271" t="s">
        <v>60</v>
      </c>
      <c r="E271">
        <v>1095</v>
      </c>
      <c r="F271" t="str">
        <f t="shared" si="31"/>
        <v>3</v>
      </c>
      <c r="G271">
        <v>4</v>
      </c>
      <c r="H271" t="s">
        <v>25</v>
      </c>
      <c r="I271" t="s">
        <v>161</v>
      </c>
      <c r="J271" t="str">
        <f t="shared" si="30"/>
        <v>Medium</v>
      </c>
      <c r="K271" t="s">
        <v>11</v>
      </c>
      <c r="L271" t="s">
        <v>11</v>
      </c>
      <c r="M271" t="s">
        <v>11</v>
      </c>
      <c r="N271" t="s">
        <v>11</v>
      </c>
      <c r="O271" t="s">
        <v>11</v>
      </c>
      <c r="P271" t="s">
        <v>24</v>
      </c>
      <c r="Q271">
        <v>2.92</v>
      </c>
      <c r="R271">
        <v>0.36</v>
      </c>
      <c r="S271" t="s">
        <v>11</v>
      </c>
      <c r="T271" t="s">
        <v>11</v>
      </c>
      <c r="U271" t="s">
        <v>11</v>
      </c>
      <c r="V271" t="s">
        <v>11</v>
      </c>
      <c r="W271" t="s">
        <v>11</v>
      </c>
      <c r="X271" t="s">
        <v>11</v>
      </c>
    </row>
    <row r="272" spans="1:24" x14ac:dyDescent="0.35">
      <c r="A272" t="s">
        <v>162</v>
      </c>
      <c r="B272" t="s">
        <v>111</v>
      </c>
      <c r="C272" t="s">
        <v>163</v>
      </c>
      <c r="D272" t="s">
        <v>60</v>
      </c>
      <c r="E272">
        <v>1095</v>
      </c>
      <c r="F272" t="str">
        <f t="shared" si="31"/>
        <v>3</v>
      </c>
      <c r="G272">
        <v>4</v>
      </c>
      <c r="H272" t="s">
        <v>25</v>
      </c>
      <c r="I272" t="s">
        <v>161</v>
      </c>
      <c r="J272" t="str">
        <f t="shared" si="30"/>
        <v>Medium</v>
      </c>
      <c r="K272" t="s">
        <v>11</v>
      </c>
      <c r="L272" t="s">
        <v>11</v>
      </c>
      <c r="M272" t="s">
        <v>11</v>
      </c>
      <c r="N272" t="s">
        <v>11</v>
      </c>
      <c r="O272" t="s">
        <v>11</v>
      </c>
      <c r="P272" t="s">
        <v>21</v>
      </c>
      <c r="Q272">
        <v>2.97</v>
      </c>
      <c r="R272">
        <v>0.14000000000000001</v>
      </c>
      <c r="S272" t="s">
        <v>11</v>
      </c>
      <c r="T272" t="s">
        <v>11</v>
      </c>
      <c r="U272" t="s">
        <v>11</v>
      </c>
      <c r="V272" t="s">
        <v>11</v>
      </c>
      <c r="W272" t="s">
        <v>11</v>
      </c>
      <c r="X272" t="s">
        <v>11</v>
      </c>
    </row>
    <row r="273" spans="1:24" x14ac:dyDescent="0.35">
      <c r="A273" t="s">
        <v>162</v>
      </c>
      <c r="B273" t="s">
        <v>111</v>
      </c>
      <c r="C273" t="s">
        <v>163</v>
      </c>
      <c r="D273" t="s">
        <v>60</v>
      </c>
      <c r="E273">
        <v>1095</v>
      </c>
      <c r="F273" t="str">
        <f t="shared" si="31"/>
        <v>3</v>
      </c>
      <c r="G273">
        <v>4</v>
      </c>
      <c r="H273" t="s">
        <v>25</v>
      </c>
      <c r="I273" t="s">
        <v>161</v>
      </c>
      <c r="J273" t="str">
        <f t="shared" si="30"/>
        <v>Medium</v>
      </c>
      <c r="K273" t="s">
        <v>11</v>
      </c>
      <c r="L273" t="s">
        <v>11</v>
      </c>
      <c r="M273" t="s">
        <v>11</v>
      </c>
      <c r="N273" t="s">
        <v>11</v>
      </c>
      <c r="O273" t="s">
        <v>11</v>
      </c>
      <c r="P273" t="s">
        <v>24</v>
      </c>
      <c r="Q273">
        <v>2.76</v>
      </c>
      <c r="R273">
        <v>0.06</v>
      </c>
      <c r="S273" t="s">
        <v>11</v>
      </c>
      <c r="T273" t="s">
        <v>11</v>
      </c>
      <c r="U273" t="s">
        <v>11</v>
      </c>
      <c r="V273" t="s">
        <v>11</v>
      </c>
      <c r="W273" t="s">
        <v>11</v>
      </c>
      <c r="X273" t="s">
        <v>11</v>
      </c>
    </row>
    <row r="274" spans="1:24" x14ac:dyDescent="0.35">
      <c r="A274" t="s">
        <v>162</v>
      </c>
      <c r="B274" t="s">
        <v>111</v>
      </c>
      <c r="C274" t="s">
        <v>163</v>
      </c>
      <c r="D274" t="s">
        <v>15</v>
      </c>
      <c r="E274">
        <v>1095</v>
      </c>
      <c r="F274" t="str">
        <f t="shared" si="31"/>
        <v>3</v>
      </c>
      <c r="G274">
        <v>4</v>
      </c>
      <c r="H274" t="s">
        <v>25</v>
      </c>
      <c r="I274" t="s">
        <v>161</v>
      </c>
      <c r="J274" t="str">
        <f t="shared" si="30"/>
        <v>Medium</v>
      </c>
      <c r="K274" t="s">
        <v>11</v>
      </c>
      <c r="L274" t="s">
        <v>11</v>
      </c>
      <c r="M274" t="s">
        <v>11</v>
      </c>
      <c r="N274" t="s">
        <v>11</v>
      </c>
      <c r="O274" t="s">
        <v>11</v>
      </c>
      <c r="P274" t="s">
        <v>21</v>
      </c>
      <c r="Q274">
        <v>8.6300000000000008</v>
      </c>
      <c r="R274">
        <v>0.38</v>
      </c>
      <c r="S274" t="s">
        <v>11</v>
      </c>
      <c r="T274" t="s">
        <v>11</v>
      </c>
      <c r="U274" t="s">
        <v>11</v>
      </c>
      <c r="V274" t="s">
        <v>11</v>
      </c>
      <c r="W274" t="s">
        <v>11</v>
      </c>
      <c r="X274" t="s">
        <v>11</v>
      </c>
    </row>
    <row r="275" spans="1:24" x14ac:dyDescent="0.35">
      <c r="A275" t="s">
        <v>162</v>
      </c>
      <c r="B275" t="s">
        <v>111</v>
      </c>
      <c r="C275" t="s">
        <v>163</v>
      </c>
      <c r="D275" t="s">
        <v>15</v>
      </c>
      <c r="E275">
        <v>1095</v>
      </c>
      <c r="F275" t="str">
        <f t="shared" si="31"/>
        <v>3</v>
      </c>
      <c r="G275">
        <v>4</v>
      </c>
      <c r="H275" t="s">
        <v>25</v>
      </c>
      <c r="I275" t="s">
        <v>161</v>
      </c>
      <c r="J275" t="str">
        <f t="shared" si="30"/>
        <v>Medium</v>
      </c>
      <c r="K275" t="s">
        <v>11</v>
      </c>
      <c r="L275" t="s">
        <v>11</v>
      </c>
      <c r="M275" t="s">
        <v>11</v>
      </c>
      <c r="N275" t="s">
        <v>11</v>
      </c>
      <c r="O275" t="s">
        <v>11</v>
      </c>
      <c r="P275" t="s">
        <v>24</v>
      </c>
      <c r="Q275">
        <v>9.5500000000000007</v>
      </c>
      <c r="R275">
        <v>0.77</v>
      </c>
      <c r="S275" t="s">
        <v>11</v>
      </c>
      <c r="T275" t="s">
        <v>11</v>
      </c>
      <c r="U275" t="s">
        <v>11</v>
      </c>
      <c r="V275" t="s">
        <v>11</v>
      </c>
      <c r="W275" t="s">
        <v>11</v>
      </c>
      <c r="X275" t="s">
        <v>11</v>
      </c>
    </row>
    <row r="276" spans="1:24" x14ac:dyDescent="0.35">
      <c r="A276" t="s">
        <v>162</v>
      </c>
      <c r="B276" t="s">
        <v>111</v>
      </c>
      <c r="C276" t="s">
        <v>163</v>
      </c>
      <c r="D276" t="s">
        <v>15</v>
      </c>
      <c r="E276">
        <v>1095</v>
      </c>
      <c r="F276" t="str">
        <f t="shared" si="31"/>
        <v>3</v>
      </c>
      <c r="G276">
        <v>4</v>
      </c>
      <c r="H276" t="s">
        <v>25</v>
      </c>
      <c r="I276" t="s">
        <v>161</v>
      </c>
      <c r="J276" t="str">
        <f t="shared" si="30"/>
        <v>Medium</v>
      </c>
      <c r="K276" t="s">
        <v>11</v>
      </c>
      <c r="L276" t="s">
        <v>11</v>
      </c>
      <c r="M276" t="s">
        <v>11</v>
      </c>
      <c r="N276" t="s">
        <v>11</v>
      </c>
      <c r="O276" t="s">
        <v>11</v>
      </c>
      <c r="P276" t="s">
        <v>21</v>
      </c>
      <c r="Q276">
        <v>8.56</v>
      </c>
      <c r="R276">
        <v>0.93</v>
      </c>
      <c r="S276" t="s">
        <v>11</v>
      </c>
      <c r="T276" t="s">
        <v>11</v>
      </c>
      <c r="U276" t="s">
        <v>11</v>
      </c>
      <c r="V276" t="s">
        <v>11</v>
      </c>
      <c r="W276" t="s">
        <v>11</v>
      </c>
      <c r="X276" t="s">
        <v>11</v>
      </c>
    </row>
    <row r="277" spans="1:24" x14ac:dyDescent="0.35">
      <c r="A277" t="s">
        <v>162</v>
      </c>
      <c r="B277" t="s">
        <v>111</v>
      </c>
      <c r="C277" t="s">
        <v>163</v>
      </c>
      <c r="D277" t="s">
        <v>15</v>
      </c>
      <c r="E277">
        <v>1095</v>
      </c>
      <c r="F277" t="str">
        <f t="shared" si="31"/>
        <v>3</v>
      </c>
      <c r="G277">
        <v>4</v>
      </c>
      <c r="H277" t="s">
        <v>25</v>
      </c>
      <c r="I277" t="s">
        <v>161</v>
      </c>
      <c r="J277" t="str">
        <f t="shared" si="30"/>
        <v>Medium</v>
      </c>
      <c r="K277" t="s">
        <v>11</v>
      </c>
      <c r="L277" t="s">
        <v>11</v>
      </c>
      <c r="M277" t="s">
        <v>11</v>
      </c>
      <c r="N277" t="s">
        <v>11</v>
      </c>
      <c r="O277" t="s">
        <v>11</v>
      </c>
      <c r="P277" t="s">
        <v>24</v>
      </c>
      <c r="Q277">
        <v>8.69</v>
      </c>
      <c r="R277">
        <v>0.33</v>
      </c>
      <c r="S277" t="s">
        <v>11</v>
      </c>
      <c r="T277" t="s">
        <v>11</v>
      </c>
      <c r="U277" t="s">
        <v>11</v>
      </c>
      <c r="V277" t="s">
        <v>11</v>
      </c>
      <c r="W277" t="s">
        <v>11</v>
      </c>
      <c r="X277" t="s">
        <v>11</v>
      </c>
    </row>
    <row r="278" spans="1:24" x14ac:dyDescent="0.35">
      <c r="A278" t="s">
        <v>162</v>
      </c>
      <c r="B278" t="s">
        <v>111</v>
      </c>
      <c r="C278" t="s">
        <v>163</v>
      </c>
      <c r="D278" t="s">
        <v>15</v>
      </c>
      <c r="E278">
        <v>1095</v>
      </c>
      <c r="F278" t="str">
        <f t="shared" si="31"/>
        <v>3</v>
      </c>
      <c r="G278">
        <v>4</v>
      </c>
      <c r="H278" t="s">
        <v>25</v>
      </c>
      <c r="I278" t="s">
        <v>161</v>
      </c>
      <c r="J278" t="str">
        <f t="shared" si="30"/>
        <v>Medium</v>
      </c>
      <c r="K278" t="s">
        <v>11</v>
      </c>
      <c r="L278" t="s">
        <v>11</v>
      </c>
      <c r="M278" t="s">
        <v>11</v>
      </c>
      <c r="N278" t="s">
        <v>11</v>
      </c>
      <c r="O278" t="s">
        <v>11</v>
      </c>
      <c r="P278" t="s">
        <v>21</v>
      </c>
      <c r="Q278">
        <v>7.5</v>
      </c>
      <c r="R278">
        <v>0.4</v>
      </c>
      <c r="S278" t="s">
        <v>11</v>
      </c>
      <c r="T278" t="s">
        <v>11</v>
      </c>
      <c r="U278" t="s">
        <v>11</v>
      </c>
      <c r="V278" t="s">
        <v>11</v>
      </c>
      <c r="W278" t="s">
        <v>11</v>
      </c>
      <c r="X278" t="s">
        <v>11</v>
      </c>
    </row>
    <row r="279" spans="1:24" x14ac:dyDescent="0.35">
      <c r="A279" t="s">
        <v>162</v>
      </c>
      <c r="B279" t="s">
        <v>111</v>
      </c>
      <c r="C279" t="s">
        <v>163</v>
      </c>
      <c r="D279" t="s">
        <v>15</v>
      </c>
      <c r="E279">
        <v>1095</v>
      </c>
      <c r="F279" t="str">
        <f t="shared" si="31"/>
        <v>3</v>
      </c>
      <c r="G279">
        <v>4</v>
      </c>
      <c r="H279" t="s">
        <v>25</v>
      </c>
      <c r="I279" t="s">
        <v>161</v>
      </c>
      <c r="J279" t="str">
        <f t="shared" si="30"/>
        <v>Medium</v>
      </c>
      <c r="K279" t="s">
        <v>11</v>
      </c>
      <c r="L279" t="s">
        <v>11</v>
      </c>
      <c r="M279" t="s">
        <v>11</v>
      </c>
      <c r="N279" t="s">
        <v>11</v>
      </c>
      <c r="O279" t="s">
        <v>11</v>
      </c>
      <c r="P279" t="s">
        <v>24</v>
      </c>
      <c r="Q279">
        <v>9.06</v>
      </c>
      <c r="R279">
        <v>0.25</v>
      </c>
      <c r="S279" t="s">
        <v>11</v>
      </c>
      <c r="T279" t="s">
        <v>11</v>
      </c>
      <c r="U279" t="s">
        <v>11</v>
      </c>
      <c r="V279" t="s">
        <v>11</v>
      </c>
      <c r="W279" t="s">
        <v>11</v>
      </c>
      <c r="X279" t="s">
        <v>11</v>
      </c>
    </row>
    <row r="280" spans="1:24" x14ac:dyDescent="0.35">
      <c r="A280" t="s">
        <v>164</v>
      </c>
      <c r="B280" t="s">
        <v>111</v>
      </c>
      <c r="C280" t="s">
        <v>116</v>
      </c>
      <c r="D280" t="s">
        <v>15</v>
      </c>
      <c r="E280">
        <v>365</v>
      </c>
      <c r="F280" t="str">
        <f t="shared" si="31"/>
        <v>1</v>
      </c>
      <c r="G280">
        <v>3</v>
      </c>
      <c r="H280" t="s">
        <v>25</v>
      </c>
      <c r="I280" t="s">
        <v>28</v>
      </c>
      <c r="J280" t="str">
        <f t="shared" si="30"/>
        <v>Medium</v>
      </c>
      <c r="K280">
        <v>6.8</v>
      </c>
      <c r="L280" t="str">
        <f t="shared" ref="L280:L301" si="33">IF(K280&lt;6.6, "Acidic", IF(K280&lt;7.4, "Neutral", IF(K280&gt;7.3, "Alkaline")))</f>
        <v>Neutral</v>
      </c>
      <c r="M280" t="s">
        <v>11</v>
      </c>
      <c r="N280">
        <v>246</v>
      </c>
      <c r="O280" t="str">
        <f t="shared" si="32"/>
        <v>High</v>
      </c>
      <c r="P280" t="s">
        <v>21</v>
      </c>
      <c r="Q280">
        <v>10.119999999999999</v>
      </c>
      <c r="R280">
        <f>Q280*0.05</f>
        <v>0.50600000000000001</v>
      </c>
      <c r="S280" t="s">
        <v>11</v>
      </c>
      <c r="T280" t="s">
        <v>11</v>
      </c>
      <c r="U280" t="s">
        <v>11</v>
      </c>
      <c r="V280" t="s">
        <v>11</v>
      </c>
      <c r="W280" t="s">
        <v>11</v>
      </c>
      <c r="X280" t="s">
        <v>11</v>
      </c>
    </row>
    <row r="281" spans="1:24" x14ac:dyDescent="0.35">
      <c r="A281" t="s">
        <v>164</v>
      </c>
      <c r="B281" t="s">
        <v>111</v>
      </c>
      <c r="C281" t="s">
        <v>116</v>
      </c>
      <c r="D281" t="s">
        <v>15</v>
      </c>
      <c r="E281">
        <v>365</v>
      </c>
      <c r="F281" t="str">
        <f t="shared" si="31"/>
        <v>1</v>
      </c>
      <c r="G281">
        <v>3</v>
      </c>
      <c r="H281" t="s">
        <v>25</v>
      </c>
      <c r="I281" t="s">
        <v>28</v>
      </c>
      <c r="J281" t="str">
        <f t="shared" si="30"/>
        <v>Medium</v>
      </c>
      <c r="K281">
        <v>6.6</v>
      </c>
      <c r="L281" t="str">
        <f t="shared" si="33"/>
        <v>Neutral</v>
      </c>
      <c r="M281" t="s">
        <v>11</v>
      </c>
      <c r="N281">
        <v>246</v>
      </c>
      <c r="O281" t="str">
        <f t="shared" si="32"/>
        <v>High</v>
      </c>
      <c r="P281" t="s">
        <v>24</v>
      </c>
      <c r="Q281">
        <v>9.82</v>
      </c>
      <c r="R281">
        <f t="shared" ref="R281:R301" si="34">Q281*0.05</f>
        <v>0.49100000000000005</v>
      </c>
      <c r="S281" t="s">
        <v>11</v>
      </c>
      <c r="T281" t="s">
        <v>11</v>
      </c>
      <c r="U281" t="s">
        <v>11</v>
      </c>
      <c r="V281" t="s">
        <v>11</v>
      </c>
      <c r="W281" t="s">
        <v>11</v>
      </c>
      <c r="X281" t="s">
        <v>11</v>
      </c>
    </row>
    <row r="282" spans="1:24" x14ac:dyDescent="0.35">
      <c r="A282" t="s">
        <v>164</v>
      </c>
      <c r="B282" t="s">
        <v>111</v>
      </c>
      <c r="C282" t="s">
        <v>116</v>
      </c>
      <c r="D282" t="s">
        <v>60</v>
      </c>
      <c r="E282">
        <v>365</v>
      </c>
      <c r="F282" t="str">
        <f t="shared" si="31"/>
        <v>1</v>
      </c>
      <c r="G282">
        <v>3</v>
      </c>
      <c r="H282" t="s">
        <v>25</v>
      </c>
      <c r="I282" t="s">
        <v>28</v>
      </c>
      <c r="J282" t="str">
        <f t="shared" si="30"/>
        <v>Medium</v>
      </c>
      <c r="K282">
        <v>6.8</v>
      </c>
      <c r="L282" t="str">
        <f t="shared" si="33"/>
        <v>Neutral</v>
      </c>
      <c r="M282" t="s">
        <v>11</v>
      </c>
      <c r="N282">
        <v>246</v>
      </c>
      <c r="O282" t="str">
        <f t="shared" si="32"/>
        <v>High</v>
      </c>
      <c r="P282" t="s">
        <v>21</v>
      </c>
      <c r="Q282">
        <v>3.77</v>
      </c>
      <c r="R282">
        <f t="shared" si="34"/>
        <v>0.1885</v>
      </c>
      <c r="S282" t="s">
        <v>11</v>
      </c>
      <c r="T282" t="s">
        <v>11</v>
      </c>
      <c r="U282" t="s">
        <v>11</v>
      </c>
      <c r="V282" t="s">
        <v>11</v>
      </c>
      <c r="W282" t="s">
        <v>11</v>
      </c>
      <c r="X282" t="s">
        <v>11</v>
      </c>
    </row>
    <row r="283" spans="1:24" x14ac:dyDescent="0.35">
      <c r="A283" t="s">
        <v>164</v>
      </c>
      <c r="B283" t="s">
        <v>111</v>
      </c>
      <c r="C283" t="s">
        <v>116</v>
      </c>
      <c r="D283" t="s">
        <v>60</v>
      </c>
      <c r="E283">
        <v>365</v>
      </c>
      <c r="F283" t="str">
        <f t="shared" si="31"/>
        <v>1</v>
      </c>
      <c r="G283">
        <v>3</v>
      </c>
      <c r="H283" t="s">
        <v>25</v>
      </c>
      <c r="I283" t="s">
        <v>28</v>
      </c>
      <c r="J283" t="str">
        <f t="shared" si="30"/>
        <v>Medium</v>
      </c>
      <c r="K283">
        <v>6.6</v>
      </c>
      <c r="L283" t="str">
        <f t="shared" si="33"/>
        <v>Neutral</v>
      </c>
      <c r="M283" t="s">
        <v>11</v>
      </c>
      <c r="N283">
        <v>246</v>
      </c>
      <c r="O283" t="str">
        <f t="shared" si="32"/>
        <v>High</v>
      </c>
      <c r="P283" t="s">
        <v>24</v>
      </c>
      <c r="Q283">
        <v>3.4</v>
      </c>
      <c r="R283">
        <f t="shared" si="34"/>
        <v>0.17</v>
      </c>
      <c r="S283" t="s">
        <v>11</v>
      </c>
      <c r="T283" t="s">
        <v>11</v>
      </c>
      <c r="U283" t="s">
        <v>11</v>
      </c>
      <c r="V283" t="s">
        <v>11</v>
      </c>
      <c r="W283" t="s">
        <v>11</v>
      </c>
      <c r="X283" t="s">
        <v>11</v>
      </c>
    </row>
    <row r="284" spans="1:24" x14ac:dyDescent="0.35">
      <c r="A284" t="s">
        <v>164</v>
      </c>
      <c r="B284" t="s">
        <v>111</v>
      </c>
      <c r="C284" t="s">
        <v>116</v>
      </c>
      <c r="D284" t="s">
        <v>148</v>
      </c>
      <c r="E284">
        <v>365</v>
      </c>
      <c r="F284" t="str">
        <f t="shared" si="31"/>
        <v>1</v>
      </c>
      <c r="G284">
        <v>3</v>
      </c>
      <c r="H284" t="s">
        <v>25</v>
      </c>
      <c r="I284" t="s">
        <v>28</v>
      </c>
      <c r="J284" t="str">
        <f t="shared" si="30"/>
        <v>Medium</v>
      </c>
      <c r="K284">
        <v>6.8</v>
      </c>
      <c r="L284" t="str">
        <f t="shared" si="33"/>
        <v>Neutral</v>
      </c>
      <c r="M284" t="s">
        <v>11</v>
      </c>
      <c r="N284">
        <v>246</v>
      </c>
      <c r="O284" t="str">
        <f t="shared" si="32"/>
        <v>High</v>
      </c>
      <c r="P284" t="s">
        <v>21</v>
      </c>
      <c r="Q284">
        <v>2.71</v>
      </c>
      <c r="R284">
        <f t="shared" si="34"/>
        <v>0.13550000000000001</v>
      </c>
      <c r="S284" t="s">
        <v>11</v>
      </c>
      <c r="T284" t="s">
        <v>11</v>
      </c>
      <c r="U284" t="s">
        <v>11</v>
      </c>
      <c r="V284" t="s">
        <v>11</v>
      </c>
      <c r="W284" t="s">
        <v>11</v>
      </c>
      <c r="X284" t="s">
        <v>11</v>
      </c>
    </row>
    <row r="285" spans="1:24" x14ac:dyDescent="0.35">
      <c r="A285" t="s">
        <v>164</v>
      </c>
      <c r="B285" t="s">
        <v>111</v>
      </c>
      <c r="C285" t="s">
        <v>116</v>
      </c>
      <c r="D285" t="s">
        <v>148</v>
      </c>
      <c r="E285">
        <v>365</v>
      </c>
      <c r="F285" t="str">
        <f t="shared" si="31"/>
        <v>1</v>
      </c>
      <c r="G285">
        <v>3</v>
      </c>
      <c r="H285" t="s">
        <v>25</v>
      </c>
      <c r="I285" t="s">
        <v>28</v>
      </c>
      <c r="J285" t="str">
        <f t="shared" si="30"/>
        <v>Medium</v>
      </c>
      <c r="K285">
        <v>6.6</v>
      </c>
      <c r="L285" t="str">
        <f t="shared" si="33"/>
        <v>Neutral</v>
      </c>
      <c r="M285" t="s">
        <v>11</v>
      </c>
      <c r="N285">
        <v>246</v>
      </c>
      <c r="O285" t="str">
        <f t="shared" si="32"/>
        <v>High</v>
      </c>
      <c r="P285" t="s">
        <v>24</v>
      </c>
      <c r="Q285">
        <v>2.67</v>
      </c>
      <c r="R285">
        <f t="shared" si="34"/>
        <v>0.13350000000000001</v>
      </c>
      <c r="S285" t="s">
        <v>11</v>
      </c>
      <c r="T285" t="s">
        <v>11</v>
      </c>
      <c r="U285" t="s">
        <v>11</v>
      </c>
      <c r="V285" t="s">
        <v>11</v>
      </c>
      <c r="W285" t="s">
        <v>11</v>
      </c>
      <c r="X285" t="s">
        <v>11</v>
      </c>
    </row>
    <row r="286" spans="1:24" x14ac:dyDescent="0.35">
      <c r="A286" t="s">
        <v>165</v>
      </c>
      <c r="B286" t="s">
        <v>111</v>
      </c>
      <c r="C286" t="s">
        <v>124</v>
      </c>
      <c r="D286" t="s">
        <v>10</v>
      </c>
      <c r="E286">
        <v>720</v>
      </c>
      <c r="F286" t="str">
        <f t="shared" si="31"/>
        <v>2</v>
      </c>
      <c r="G286">
        <v>3</v>
      </c>
      <c r="H286" t="s">
        <v>23</v>
      </c>
      <c r="I286" t="s">
        <v>59</v>
      </c>
      <c r="J286" t="str">
        <f t="shared" si="30"/>
        <v>Medium</v>
      </c>
      <c r="K286">
        <v>5.49</v>
      </c>
      <c r="L286" t="str">
        <f t="shared" si="33"/>
        <v>Acidic</v>
      </c>
      <c r="M286">
        <v>9.2100000000000009</v>
      </c>
      <c r="N286">
        <v>168</v>
      </c>
      <c r="O286" t="str">
        <f t="shared" si="32"/>
        <v>Medium</v>
      </c>
      <c r="P286" t="s">
        <v>21</v>
      </c>
      <c r="Q286">
        <v>10.1</v>
      </c>
      <c r="R286">
        <f t="shared" si="34"/>
        <v>0.505</v>
      </c>
      <c r="S286" t="s">
        <v>11</v>
      </c>
      <c r="T286" t="s">
        <v>11</v>
      </c>
      <c r="U286">
        <v>24</v>
      </c>
      <c r="V286">
        <f>U286*0.05</f>
        <v>1.2000000000000002</v>
      </c>
      <c r="W286" t="s">
        <v>11</v>
      </c>
      <c r="X286" t="s">
        <v>11</v>
      </c>
    </row>
    <row r="287" spans="1:24" x14ac:dyDescent="0.35">
      <c r="A287" t="s">
        <v>165</v>
      </c>
      <c r="B287" t="s">
        <v>111</v>
      </c>
      <c r="C287" t="s">
        <v>124</v>
      </c>
      <c r="D287" t="s">
        <v>10</v>
      </c>
      <c r="E287">
        <v>720</v>
      </c>
      <c r="F287" t="str">
        <f t="shared" si="31"/>
        <v>2</v>
      </c>
      <c r="G287">
        <v>3</v>
      </c>
      <c r="H287" t="s">
        <v>23</v>
      </c>
      <c r="I287" t="s">
        <v>59</v>
      </c>
      <c r="J287" t="str">
        <f t="shared" si="30"/>
        <v>Medium</v>
      </c>
      <c r="K287">
        <v>5.49</v>
      </c>
      <c r="L287" t="str">
        <f t="shared" si="33"/>
        <v>Acidic</v>
      </c>
      <c r="M287">
        <v>9.2100000000000009</v>
      </c>
      <c r="N287">
        <v>168</v>
      </c>
      <c r="O287" t="str">
        <f t="shared" si="32"/>
        <v>Medium</v>
      </c>
      <c r="P287" t="s">
        <v>24</v>
      </c>
      <c r="Q287">
        <v>4.5</v>
      </c>
      <c r="R287">
        <f t="shared" si="34"/>
        <v>0.22500000000000001</v>
      </c>
      <c r="S287" t="s">
        <v>11</v>
      </c>
      <c r="T287" t="s">
        <v>11</v>
      </c>
      <c r="U287">
        <v>15.9</v>
      </c>
      <c r="V287">
        <f t="shared" ref="V287:V289" si="35">U287*0.05</f>
        <v>0.79500000000000004</v>
      </c>
      <c r="W287" t="s">
        <v>11</v>
      </c>
      <c r="X287" t="s">
        <v>11</v>
      </c>
    </row>
    <row r="288" spans="1:24" x14ac:dyDescent="0.35">
      <c r="A288" t="s">
        <v>165</v>
      </c>
      <c r="B288" t="s">
        <v>111</v>
      </c>
      <c r="C288" t="s">
        <v>124</v>
      </c>
      <c r="D288" t="s">
        <v>10</v>
      </c>
      <c r="E288">
        <v>720</v>
      </c>
      <c r="F288" t="str">
        <f t="shared" si="31"/>
        <v>2</v>
      </c>
      <c r="G288">
        <v>3</v>
      </c>
      <c r="H288" t="s">
        <v>23</v>
      </c>
      <c r="I288" t="s">
        <v>59</v>
      </c>
      <c r="J288" t="str">
        <f t="shared" si="30"/>
        <v>Medium</v>
      </c>
      <c r="K288">
        <v>5.49</v>
      </c>
      <c r="L288" t="str">
        <f t="shared" si="33"/>
        <v>Acidic</v>
      </c>
      <c r="M288">
        <v>9.2100000000000009</v>
      </c>
      <c r="N288">
        <v>168</v>
      </c>
      <c r="O288" t="str">
        <f t="shared" si="32"/>
        <v>Medium</v>
      </c>
      <c r="P288" t="s">
        <v>21</v>
      </c>
      <c r="Q288">
        <v>12.9</v>
      </c>
      <c r="R288">
        <f t="shared" si="34"/>
        <v>0.64500000000000002</v>
      </c>
      <c r="S288" t="s">
        <v>11</v>
      </c>
      <c r="T288" t="s">
        <v>11</v>
      </c>
      <c r="U288">
        <v>39.200000000000003</v>
      </c>
      <c r="V288">
        <f t="shared" si="35"/>
        <v>1.9600000000000002</v>
      </c>
      <c r="W288" t="s">
        <v>11</v>
      </c>
      <c r="X288" t="s">
        <v>11</v>
      </c>
    </row>
    <row r="289" spans="1:24" x14ac:dyDescent="0.35">
      <c r="A289" t="s">
        <v>165</v>
      </c>
      <c r="B289" t="s">
        <v>111</v>
      </c>
      <c r="C289" t="s">
        <v>124</v>
      </c>
      <c r="D289" t="s">
        <v>10</v>
      </c>
      <c r="E289">
        <v>720</v>
      </c>
      <c r="F289" t="str">
        <f t="shared" si="31"/>
        <v>2</v>
      </c>
      <c r="G289">
        <v>3</v>
      </c>
      <c r="H289" t="s">
        <v>23</v>
      </c>
      <c r="I289" t="s">
        <v>59</v>
      </c>
      <c r="J289" t="str">
        <f t="shared" si="30"/>
        <v>Medium</v>
      </c>
      <c r="K289">
        <v>5.49</v>
      </c>
      <c r="L289" t="str">
        <f t="shared" si="33"/>
        <v>Acidic</v>
      </c>
      <c r="M289">
        <v>9.2100000000000009</v>
      </c>
      <c r="N289">
        <v>168</v>
      </c>
      <c r="O289" t="str">
        <f t="shared" si="32"/>
        <v>Medium</v>
      </c>
      <c r="P289" t="s">
        <v>24</v>
      </c>
      <c r="Q289">
        <v>7.3</v>
      </c>
      <c r="R289">
        <f t="shared" si="34"/>
        <v>0.36499999999999999</v>
      </c>
      <c r="S289" t="s">
        <v>11</v>
      </c>
      <c r="T289" t="s">
        <v>11</v>
      </c>
      <c r="U289">
        <v>20.5</v>
      </c>
      <c r="V289">
        <f t="shared" si="35"/>
        <v>1.0250000000000001</v>
      </c>
      <c r="W289" t="s">
        <v>11</v>
      </c>
      <c r="X289" t="s">
        <v>11</v>
      </c>
    </row>
    <row r="290" spans="1:24" x14ac:dyDescent="0.35">
      <c r="A290" t="s">
        <v>166</v>
      </c>
      <c r="B290" t="s">
        <v>111</v>
      </c>
      <c r="C290" t="s">
        <v>167</v>
      </c>
      <c r="D290" t="s">
        <v>15</v>
      </c>
      <c r="E290">
        <v>720</v>
      </c>
      <c r="F290" t="str">
        <f t="shared" si="31"/>
        <v>2</v>
      </c>
      <c r="G290">
        <v>4</v>
      </c>
      <c r="H290" t="s">
        <v>25</v>
      </c>
      <c r="I290" t="s">
        <v>59</v>
      </c>
      <c r="J290" t="str">
        <f t="shared" si="30"/>
        <v>Medium</v>
      </c>
      <c r="K290">
        <v>6</v>
      </c>
      <c r="L290" t="str">
        <f t="shared" si="33"/>
        <v>Acidic</v>
      </c>
      <c r="M290" t="s">
        <v>11</v>
      </c>
      <c r="N290" t="s">
        <v>11</v>
      </c>
      <c r="O290" t="s">
        <v>11</v>
      </c>
      <c r="P290" t="s">
        <v>21</v>
      </c>
      <c r="Q290">
        <v>11.9</v>
      </c>
      <c r="R290">
        <f t="shared" si="34"/>
        <v>0.59500000000000008</v>
      </c>
      <c r="S290" t="s">
        <v>11</v>
      </c>
      <c r="T290" t="s">
        <v>11</v>
      </c>
      <c r="U290" t="s">
        <v>11</v>
      </c>
      <c r="V290" t="s">
        <v>11</v>
      </c>
      <c r="W290" t="s">
        <v>11</v>
      </c>
      <c r="X290" t="s">
        <v>11</v>
      </c>
    </row>
    <row r="291" spans="1:24" x14ac:dyDescent="0.35">
      <c r="A291" t="s">
        <v>166</v>
      </c>
      <c r="B291" t="s">
        <v>111</v>
      </c>
      <c r="C291" t="s">
        <v>167</v>
      </c>
      <c r="D291" t="s">
        <v>15</v>
      </c>
      <c r="E291">
        <v>720</v>
      </c>
      <c r="F291" t="str">
        <f t="shared" si="31"/>
        <v>2</v>
      </c>
      <c r="G291">
        <v>4</v>
      </c>
      <c r="H291" t="s">
        <v>25</v>
      </c>
      <c r="I291" t="s">
        <v>59</v>
      </c>
      <c r="J291" t="str">
        <f t="shared" si="30"/>
        <v>Medium</v>
      </c>
      <c r="K291">
        <v>6</v>
      </c>
      <c r="L291" t="str">
        <f t="shared" si="33"/>
        <v>Acidic</v>
      </c>
      <c r="M291" t="s">
        <v>11</v>
      </c>
      <c r="N291" t="s">
        <v>11</v>
      </c>
      <c r="O291" t="s">
        <v>11</v>
      </c>
      <c r="P291" t="s">
        <v>24</v>
      </c>
      <c r="Q291">
        <v>11.5</v>
      </c>
      <c r="R291">
        <f t="shared" si="34"/>
        <v>0.57500000000000007</v>
      </c>
      <c r="S291" t="s">
        <v>11</v>
      </c>
      <c r="T291" t="s">
        <v>11</v>
      </c>
      <c r="U291" t="s">
        <v>11</v>
      </c>
      <c r="V291" t="s">
        <v>11</v>
      </c>
      <c r="W291" t="s">
        <v>11</v>
      </c>
      <c r="X291" t="s">
        <v>11</v>
      </c>
    </row>
    <row r="292" spans="1:24" x14ac:dyDescent="0.35">
      <c r="A292" t="s">
        <v>166</v>
      </c>
      <c r="B292" t="s">
        <v>111</v>
      </c>
      <c r="C292" t="s">
        <v>167</v>
      </c>
      <c r="D292" t="s">
        <v>15</v>
      </c>
      <c r="E292">
        <v>720</v>
      </c>
      <c r="F292" t="str">
        <f t="shared" si="31"/>
        <v>2</v>
      </c>
      <c r="G292">
        <v>4</v>
      </c>
      <c r="H292" t="s">
        <v>25</v>
      </c>
      <c r="I292" t="s">
        <v>59</v>
      </c>
      <c r="J292" t="str">
        <f t="shared" si="30"/>
        <v>Medium</v>
      </c>
      <c r="K292">
        <v>6</v>
      </c>
      <c r="L292" t="str">
        <f t="shared" si="33"/>
        <v>Acidic</v>
      </c>
      <c r="M292" t="s">
        <v>11</v>
      </c>
      <c r="N292" t="s">
        <v>11</v>
      </c>
      <c r="O292" t="s">
        <v>11</v>
      </c>
      <c r="P292" t="s">
        <v>21</v>
      </c>
      <c r="Q292">
        <v>13.1</v>
      </c>
      <c r="R292">
        <f t="shared" si="34"/>
        <v>0.65500000000000003</v>
      </c>
      <c r="S292" t="s">
        <v>11</v>
      </c>
      <c r="T292" t="s">
        <v>11</v>
      </c>
      <c r="U292" t="s">
        <v>11</v>
      </c>
      <c r="V292" t="s">
        <v>11</v>
      </c>
      <c r="W292" t="s">
        <v>11</v>
      </c>
      <c r="X292" t="s">
        <v>11</v>
      </c>
    </row>
    <row r="293" spans="1:24" x14ac:dyDescent="0.35">
      <c r="A293" t="s">
        <v>166</v>
      </c>
      <c r="B293" t="s">
        <v>111</v>
      </c>
      <c r="C293" t="s">
        <v>167</v>
      </c>
      <c r="D293" t="s">
        <v>15</v>
      </c>
      <c r="E293">
        <v>720</v>
      </c>
      <c r="F293" t="str">
        <f t="shared" si="31"/>
        <v>2</v>
      </c>
      <c r="G293">
        <v>4</v>
      </c>
      <c r="H293" t="s">
        <v>25</v>
      </c>
      <c r="I293" t="s">
        <v>59</v>
      </c>
      <c r="J293" t="str">
        <f t="shared" si="30"/>
        <v>Medium</v>
      </c>
      <c r="K293">
        <v>6</v>
      </c>
      <c r="L293" t="str">
        <f t="shared" si="33"/>
        <v>Acidic</v>
      </c>
      <c r="M293" t="s">
        <v>11</v>
      </c>
      <c r="N293" t="s">
        <v>11</v>
      </c>
      <c r="O293" t="s">
        <v>11</v>
      </c>
      <c r="P293" t="s">
        <v>24</v>
      </c>
      <c r="Q293">
        <v>10.1</v>
      </c>
      <c r="R293">
        <f t="shared" si="34"/>
        <v>0.505</v>
      </c>
      <c r="S293" t="s">
        <v>11</v>
      </c>
      <c r="T293" t="s">
        <v>11</v>
      </c>
      <c r="U293" t="s">
        <v>11</v>
      </c>
      <c r="V293" t="s">
        <v>11</v>
      </c>
      <c r="W293" t="s">
        <v>11</v>
      </c>
      <c r="X293" t="s">
        <v>11</v>
      </c>
    </row>
    <row r="294" spans="1:24" x14ac:dyDescent="0.35">
      <c r="A294" t="s">
        <v>166</v>
      </c>
      <c r="B294" t="s">
        <v>111</v>
      </c>
      <c r="C294" t="s">
        <v>167</v>
      </c>
      <c r="D294" t="s">
        <v>15</v>
      </c>
      <c r="E294">
        <v>720</v>
      </c>
      <c r="F294" t="str">
        <f t="shared" si="31"/>
        <v>2</v>
      </c>
      <c r="G294">
        <v>4</v>
      </c>
      <c r="H294" t="s">
        <v>25</v>
      </c>
      <c r="I294" t="s">
        <v>59</v>
      </c>
      <c r="J294" t="str">
        <f t="shared" si="30"/>
        <v>Medium</v>
      </c>
      <c r="K294">
        <v>6.8</v>
      </c>
      <c r="L294" t="str">
        <f t="shared" si="33"/>
        <v>Neutral</v>
      </c>
      <c r="M294" t="s">
        <v>11</v>
      </c>
      <c r="N294" t="s">
        <v>11</v>
      </c>
      <c r="O294" t="s">
        <v>11</v>
      </c>
      <c r="P294" t="s">
        <v>21</v>
      </c>
      <c r="Q294">
        <v>11.5</v>
      </c>
      <c r="R294">
        <f t="shared" si="34"/>
        <v>0.57500000000000007</v>
      </c>
      <c r="S294" t="s">
        <v>11</v>
      </c>
      <c r="T294" t="s">
        <v>11</v>
      </c>
      <c r="U294" t="s">
        <v>11</v>
      </c>
      <c r="V294" t="s">
        <v>11</v>
      </c>
      <c r="W294" t="s">
        <v>11</v>
      </c>
      <c r="X294" t="s">
        <v>11</v>
      </c>
    </row>
    <row r="295" spans="1:24" x14ac:dyDescent="0.35">
      <c r="A295" t="s">
        <v>166</v>
      </c>
      <c r="B295" t="s">
        <v>111</v>
      </c>
      <c r="C295" t="s">
        <v>167</v>
      </c>
      <c r="D295" t="s">
        <v>15</v>
      </c>
      <c r="E295">
        <v>720</v>
      </c>
      <c r="F295" t="str">
        <f t="shared" si="31"/>
        <v>2</v>
      </c>
      <c r="G295">
        <v>4</v>
      </c>
      <c r="H295" t="s">
        <v>25</v>
      </c>
      <c r="I295" t="s">
        <v>59</v>
      </c>
      <c r="J295" t="str">
        <f t="shared" si="30"/>
        <v>Medium</v>
      </c>
      <c r="K295">
        <v>6.8</v>
      </c>
      <c r="L295" t="str">
        <f t="shared" si="33"/>
        <v>Neutral</v>
      </c>
      <c r="M295" t="s">
        <v>11</v>
      </c>
      <c r="N295" t="s">
        <v>11</v>
      </c>
      <c r="O295" t="s">
        <v>11</v>
      </c>
      <c r="P295" t="s">
        <v>24</v>
      </c>
      <c r="Q295">
        <v>10.5</v>
      </c>
      <c r="R295">
        <f t="shared" si="34"/>
        <v>0.52500000000000002</v>
      </c>
      <c r="S295" t="s">
        <v>11</v>
      </c>
      <c r="T295" t="s">
        <v>11</v>
      </c>
      <c r="U295" t="s">
        <v>11</v>
      </c>
      <c r="V295" t="s">
        <v>11</v>
      </c>
      <c r="W295" t="s">
        <v>11</v>
      </c>
      <c r="X295" t="s">
        <v>11</v>
      </c>
    </row>
    <row r="296" spans="1:24" x14ac:dyDescent="0.35">
      <c r="A296" t="s">
        <v>166</v>
      </c>
      <c r="B296" t="s">
        <v>111</v>
      </c>
      <c r="C296" t="s">
        <v>167</v>
      </c>
      <c r="D296" t="s">
        <v>60</v>
      </c>
      <c r="E296">
        <v>720</v>
      </c>
      <c r="F296" t="str">
        <f t="shared" si="31"/>
        <v>2</v>
      </c>
      <c r="G296">
        <v>4</v>
      </c>
      <c r="H296" t="s">
        <v>25</v>
      </c>
      <c r="I296" t="s">
        <v>59</v>
      </c>
      <c r="J296" t="str">
        <f t="shared" si="30"/>
        <v>Medium</v>
      </c>
      <c r="K296">
        <v>6.8</v>
      </c>
      <c r="L296" t="str">
        <f t="shared" si="33"/>
        <v>Neutral</v>
      </c>
      <c r="M296" t="s">
        <v>11</v>
      </c>
      <c r="N296" t="s">
        <v>11</v>
      </c>
      <c r="O296" t="s">
        <v>11</v>
      </c>
      <c r="P296" t="s">
        <v>21</v>
      </c>
      <c r="Q296">
        <v>3.8</v>
      </c>
      <c r="R296">
        <f t="shared" si="34"/>
        <v>0.19</v>
      </c>
      <c r="S296" t="s">
        <v>11</v>
      </c>
      <c r="T296" t="s">
        <v>11</v>
      </c>
      <c r="U296" t="s">
        <v>11</v>
      </c>
      <c r="V296" t="s">
        <v>11</v>
      </c>
      <c r="W296" t="s">
        <v>11</v>
      </c>
      <c r="X296" t="s">
        <v>11</v>
      </c>
    </row>
    <row r="297" spans="1:24" x14ac:dyDescent="0.35">
      <c r="A297" t="s">
        <v>166</v>
      </c>
      <c r="B297" t="s">
        <v>111</v>
      </c>
      <c r="C297" t="s">
        <v>167</v>
      </c>
      <c r="D297" t="s">
        <v>60</v>
      </c>
      <c r="E297">
        <v>720</v>
      </c>
      <c r="F297" t="str">
        <f t="shared" si="31"/>
        <v>2</v>
      </c>
      <c r="G297">
        <v>4</v>
      </c>
      <c r="H297" t="s">
        <v>25</v>
      </c>
      <c r="I297" t="s">
        <v>59</v>
      </c>
      <c r="J297" t="str">
        <f t="shared" si="30"/>
        <v>Medium</v>
      </c>
      <c r="K297">
        <v>6.8</v>
      </c>
      <c r="L297" t="str">
        <f t="shared" si="33"/>
        <v>Neutral</v>
      </c>
      <c r="M297" t="s">
        <v>11</v>
      </c>
      <c r="N297" t="s">
        <v>11</v>
      </c>
      <c r="O297" t="s">
        <v>11</v>
      </c>
      <c r="P297" t="s">
        <v>24</v>
      </c>
      <c r="Q297">
        <v>3.7</v>
      </c>
      <c r="R297">
        <f t="shared" si="34"/>
        <v>0.18500000000000003</v>
      </c>
      <c r="S297" t="s">
        <v>11</v>
      </c>
      <c r="T297" t="s">
        <v>11</v>
      </c>
      <c r="U297" t="s">
        <v>11</v>
      </c>
      <c r="V297" t="s">
        <v>11</v>
      </c>
      <c r="W297" t="s">
        <v>11</v>
      </c>
      <c r="X297" t="s">
        <v>11</v>
      </c>
    </row>
    <row r="298" spans="1:24" x14ac:dyDescent="0.35">
      <c r="A298" t="s">
        <v>166</v>
      </c>
      <c r="B298" t="s">
        <v>111</v>
      </c>
      <c r="C298" t="s">
        <v>167</v>
      </c>
      <c r="D298" t="s">
        <v>60</v>
      </c>
      <c r="E298">
        <v>720</v>
      </c>
      <c r="F298" t="str">
        <f t="shared" si="31"/>
        <v>2</v>
      </c>
      <c r="G298">
        <v>4</v>
      </c>
      <c r="H298" t="s">
        <v>25</v>
      </c>
      <c r="I298" t="s">
        <v>59</v>
      </c>
      <c r="J298" t="str">
        <f t="shared" si="30"/>
        <v>Medium</v>
      </c>
      <c r="K298">
        <v>5.2</v>
      </c>
      <c r="L298" t="str">
        <f t="shared" si="33"/>
        <v>Acidic</v>
      </c>
      <c r="M298" t="s">
        <v>11</v>
      </c>
      <c r="N298" t="s">
        <v>11</v>
      </c>
      <c r="O298" t="s">
        <v>11</v>
      </c>
      <c r="P298" t="s">
        <v>21</v>
      </c>
      <c r="Q298">
        <v>4.8</v>
      </c>
      <c r="R298">
        <f t="shared" si="34"/>
        <v>0.24</v>
      </c>
      <c r="S298" t="s">
        <v>11</v>
      </c>
      <c r="T298" t="s">
        <v>11</v>
      </c>
      <c r="U298" t="s">
        <v>11</v>
      </c>
      <c r="V298" t="s">
        <v>11</v>
      </c>
      <c r="W298" t="s">
        <v>11</v>
      </c>
      <c r="X298" t="s">
        <v>11</v>
      </c>
    </row>
    <row r="299" spans="1:24" x14ac:dyDescent="0.35">
      <c r="A299" t="s">
        <v>166</v>
      </c>
      <c r="B299" t="s">
        <v>111</v>
      </c>
      <c r="C299" t="s">
        <v>167</v>
      </c>
      <c r="D299" t="s">
        <v>60</v>
      </c>
      <c r="E299">
        <v>720</v>
      </c>
      <c r="F299" t="str">
        <f t="shared" si="31"/>
        <v>2</v>
      </c>
      <c r="G299">
        <v>4</v>
      </c>
      <c r="H299" t="s">
        <v>25</v>
      </c>
      <c r="I299" t="s">
        <v>59</v>
      </c>
      <c r="J299" t="str">
        <f t="shared" si="30"/>
        <v>Medium</v>
      </c>
      <c r="K299">
        <v>5.2</v>
      </c>
      <c r="L299" t="str">
        <f t="shared" si="33"/>
        <v>Acidic</v>
      </c>
      <c r="M299" t="s">
        <v>11</v>
      </c>
      <c r="N299" t="s">
        <v>11</v>
      </c>
      <c r="O299" t="s">
        <v>11</v>
      </c>
      <c r="P299" t="s">
        <v>24</v>
      </c>
      <c r="Q299">
        <v>4.8</v>
      </c>
      <c r="R299">
        <f t="shared" si="34"/>
        <v>0.24</v>
      </c>
      <c r="S299" t="s">
        <v>11</v>
      </c>
      <c r="T299" t="s">
        <v>11</v>
      </c>
      <c r="U299" t="s">
        <v>11</v>
      </c>
      <c r="V299" t="s">
        <v>11</v>
      </c>
      <c r="W299" t="s">
        <v>11</v>
      </c>
      <c r="X299" t="s">
        <v>11</v>
      </c>
    </row>
    <row r="300" spans="1:24" x14ac:dyDescent="0.35">
      <c r="A300" t="s">
        <v>166</v>
      </c>
      <c r="B300" t="s">
        <v>111</v>
      </c>
      <c r="C300" t="s">
        <v>167</v>
      </c>
      <c r="D300" t="s">
        <v>60</v>
      </c>
      <c r="E300">
        <v>720</v>
      </c>
      <c r="F300" t="str">
        <f t="shared" si="31"/>
        <v>2</v>
      </c>
      <c r="G300">
        <v>4</v>
      </c>
      <c r="H300" t="s">
        <v>25</v>
      </c>
      <c r="I300" t="s">
        <v>59</v>
      </c>
      <c r="J300" t="str">
        <f t="shared" si="30"/>
        <v>Medium</v>
      </c>
      <c r="K300">
        <v>5.2</v>
      </c>
      <c r="L300" t="str">
        <f t="shared" si="33"/>
        <v>Acidic</v>
      </c>
      <c r="M300" t="s">
        <v>11</v>
      </c>
      <c r="N300" t="s">
        <v>11</v>
      </c>
      <c r="O300" t="s">
        <v>11</v>
      </c>
      <c r="P300" t="s">
        <v>21</v>
      </c>
      <c r="Q300">
        <v>3.2</v>
      </c>
      <c r="R300">
        <f t="shared" si="34"/>
        <v>0.16000000000000003</v>
      </c>
      <c r="S300" t="s">
        <v>11</v>
      </c>
      <c r="T300" t="s">
        <v>11</v>
      </c>
      <c r="U300" t="s">
        <v>11</v>
      </c>
      <c r="V300" t="s">
        <v>11</v>
      </c>
      <c r="W300" t="s">
        <v>11</v>
      </c>
      <c r="X300" t="s">
        <v>11</v>
      </c>
    </row>
    <row r="301" spans="1:24" x14ac:dyDescent="0.35">
      <c r="A301" t="s">
        <v>166</v>
      </c>
      <c r="B301" t="s">
        <v>111</v>
      </c>
      <c r="C301" t="s">
        <v>167</v>
      </c>
      <c r="D301" t="s">
        <v>60</v>
      </c>
      <c r="E301">
        <v>720</v>
      </c>
      <c r="F301" t="str">
        <f t="shared" si="31"/>
        <v>2</v>
      </c>
      <c r="G301">
        <v>4</v>
      </c>
      <c r="H301" t="s">
        <v>25</v>
      </c>
      <c r="I301" t="s">
        <v>59</v>
      </c>
      <c r="J301" t="str">
        <f t="shared" si="30"/>
        <v>Medium</v>
      </c>
      <c r="K301">
        <v>5.2</v>
      </c>
      <c r="L301" t="str">
        <f t="shared" si="33"/>
        <v>Acidic</v>
      </c>
      <c r="M301" t="s">
        <v>11</v>
      </c>
      <c r="N301" t="s">
        <v>11</v>
      </c>
      <c r="O301" t="s">
        <v>11</v>
      </c>
      <c r="P301" t="s">
        <v>24</v>
      </c>
      <c r="Q301">
        <v>3.1</v>
      </c>
      <c r="R301">
        <f t="shared" si="34"/>
        <v>0.15500000000000003</v>
      </c>
      <c r="S301" t="s">
        <v>11</v>
      </c>
      <c r="T301" t="s">
        <v>11</v>
      </c>
      <c r="U301" t="s">
        <v>11</v>
      </c>
      <c r="V301" t="s">
        <v>11</v>
      </c>
      <c r="W301" t="s">
        <v>11</v>
      </c>
      <c r="X301" t="s">
        <v>11</v>
      </c>
    </row>
    <row r="302" spans="1:24" x14ac:dyDescent="0.35">
      <c r="A302" t="s">
        <v>168</v>
      </c>
      <c r="B302" t="s">
        <v>111</v>
      </c>
      <c r="C302" t="s">
        <v>11</v>
      </c>
      <c r="D302" t="s">
        <v>15</v>
      </c>
      <c r="E302" t="s">
        <v>11</v>
      </c>
      <c r="G302" t="s">
        <v>11</v>
      </c>
      <c r="H302" t="s">
        <v>11</v>
      </c>
      <c r="I302" t="s">
        <v>11</v>
      </c>
      <c r="J302" t="s">
        <v>11</v>
      </c>
      <c r="K302" t="s">
        <v>11</v>
      </c>
      <c r="L302" t="s">
        <v>11</v>
      </c>
      <c r="M302" t="s">
        <v>11</v>
      </c>
      <c r="N302">
        <v>150</v>
      </c>
      <c r="O302" t="str">
        <f t="shared" si="32"/>
        <v>Medium</v>
      </c>
      <c r="P302" t="s">
        <v>21</v>
      </c>
      <c r="Q302" t="s">
        <v>11</v>
      </c>
      <c r="R302" t="s">
        <v>11</v>
      </c>
      <c r="S302" t="s">
        <v>11</v>
      </c>
      <c r="T302" t="s">
        <v>11</v>
      </c>
      <c r="U302">
        <v>2.9</v>
      </c>
      <c r="V302">
        <f t="shared" ref="V302:V323" si="36">U302*0.05</f>
        <v>0.14499999999999999</v>
      </c>
      <c r="W302" t="s">
        <v>11</v>
      </c>
      <c r="X302" t="s">
        <v>11</v>
      </c>
    </row>
    <row r="303" spans="1:24" x14ac:dyDescent="0.35">
      <c r="A303" t="s">
        <v>168</v>
      </c>
      <c r="B303" t="s">
        <v>111</v>
      </c>
      <c r="C303" t="s">
        <v>11</v>
      </c>
      <c r="D303" t="s">
        <v>15</v>
      </c>
      <c r="E303" t="s">
        <v>11</v>
      </c>
      <c r="G303" t="s">
        <v>11</v>
      </c>
      <c r="H303" t="s">
        <v>11</v>
      </c>
      <c r="I303" t="s">
        <v>11</v>
      </c>
      <c r="J303" t="s">
        <v>11</v>
      </c>
      <c r="K303" t="s">
        <v>11</v>
      </c>
      <c r="L303" t="s">
        <v>11</v>
      </c>
      <c r="M303" t="s">
        <v>11</v>
      </c>
      <c r="N303">
        <v>150</v>
      </c>
      <c r="O303" t="str">
        <f t="shared" si="32"/>
        <v>Medium</v>
      </c>
      <c r="P303" t="s">
        <v>24</v>
      </c>
      <c r="Q303" t="s">
        <v>11</v>
      </c>
      <c r="R303" t="s">
        <v>11</v>
      </c>
      <c r="S303" t="s">
        <v>11</v>
      </c>
      <c r="T303" t="s">
        <v>11</v>
      </c>
      <c r="U303">
        <v>3.6</v>
      </c>
      <c r="V303">
        <f t="shared" si="36"/>
        <v>0.18000000000000002</v>
      </c>
      <c r="W303" t="s">
        <v>11</v>
      </c>
      <c r="X303" t="s">
        <v>11</v>
      </c>
    </row>
    <row r="304" spans="1:24" x14ac:dyDescent="0.35">
      <c r="A304" t="s">
        <v>168</v>
      </c>
      <c r="B304" t="s">
        <v>111</v>
      </c>
      <c r="C304" t="s">
        <v>11</v>
      </c>
      <c r="D304" t="s">
        <v>149</v>
      </c>
      <c r="E304" t="s">
        <v>11</v>
      </c>
      <c r="G304" t="s">
        <v>11</v>
      </c>
      <c r="H304" t="s">
        <v>11</v>
      </c>
      <c r="I304" t="s">
        <v>11</v>
      </c>
      <c r="J304" t="s">
        <v>11</v>
      </c>
      <c r="K304" t="s">
        <v>11</v>
      </c>
      <c r="L304" t="s">
        <v>11</v>
      </c>
      <c r="M304" t="s">
        <v>11</v>
      </c>
      <c r="N304">
        <v>60</v>
      </c>
      <c r="O304" t="str">
        <f t="shared" si="32"/>
        <v>Low</v>
      </c>
      <c r="P304" t="s">
        <v>21</v>
      </c>
      <c r="Q304" t="s">
        <v>11</v>
      </c>
      <c r="R304" t="s">
        <v>11</v>
      </c>
      <c r="S304" t="s">
        <v>11</v>
      </c>
      <c r="T304" t="s">
        <v>11</v>
      </c>
      <c r="U304">
        <v>4.8</v>
      </c>
      <c r="V304">
        <f t="shared" si="36"/>
        <v>0.24</v>
      </c>
      <c r="W304" t="s">
        <v>11</v>
      </c>
      <c r="X304" t="s">
        <v>11</v>
      </c>
    </row>
    <row r="305" spans="1:24" x14ac:dyDescent="0.35">
      <c r="A305" t="s">
        <v>168</v>
      </c>
      <c r="B305" t="s">
        <v>111</v>
      </c>
      <c r="C305" t="s">
        <v>11</v>
      </c>
      <c r="D305" t="s">
        <v>149</v>
      </c>
      <c r="E305" t="s">
        <v>11</v>
      </c>
      <c r="G305" t="s">
        <v>11</v>
      </c>
      <c r="H305" t="s">
        <v>11</v>
      </c>
      <c r="I305" t="s">
        <v>11</v>
      </c>
      <c r="J305" t="s">
        <v>11</v>
      </c>
      <c r="K305" t="s">
        <v>11</v>
      </c>
      <c r="L305" t="s">
        <v>11</v>
      </c>
      <c r="M305" t="s">
        <v>11</v>
      </c>
      <c r="N305">
        <v>60</v>
      </c>
      <c r="O305" t="str">
        <f t="shared" si="32"/>
        <v>Low</v>
      </c>
      <c r="P305" t="s">
        <v>24</v>
      </c>
      <c r="Q305" t="s">
        <v>11</v>
      </c>
      <c r="R305" t="s">
        <v>11</v>
      </c>
      <c r="S305" t="s">
        <v>11</v>
      </c>
      <c r="T305" t="s">
        <v>11</v>
      </c>
      <c r="U305">
        <v>3</v>
      </c>
      <c r="V305">
        <f t="shared" si="36"/>
        <v>0.15000000000000002</v>
      </c>
      <c r="W305" t="s">
        <v>11</v>
      </c>
      <c r="X305" t="s">
        <v>11</v>
      </c>
    </row>
    <row r="306" spans="1:24" x14ac:dyDescent="0.35">
      <c r="A306" t="s">
        <v>168</v>
      </c>
      <c r="B306" t="s">
        <v>111</v>
      </c>
      <c r="C306" t="s">
        <v>11</v>
      </c>
      <c r="D306" t="s">
        <v>60</v>
      </c>
      <c r="E306" t="s">
        <v>11</v>
      </c>
      <c r="G306" t="s">
        <v>11</v>
      </c>
      <c r="H306" t="s">
        <v>11</v>
      </c>
      <c r="I306" t="s">
        <v>11</v>
      </c>
      <c r="J306" t="s">
        <v>11</v>
      </c>
      <c r="K306" t="s">
        <v>11</v>
      </c>
      <c r="L306" t="s">
        <v>11</v>
      </c>
      <c r="M306" t="s">
        <v>11</v>
      </c>
      <c r="N306">
        <v>0</v>
      </c>
      <c r="O306" t="str">
        <f t="shared" si="32"/>
        <v>Low</v>
      </c>
      <c r="P306" t="s">
        <v>21</v>
      </c>
      <c r="Q306" t="s">
        <v>11</v>
      </c>
      <c r="R306" t="s">
        <v>11</v>
      </c>
      <c r="S306" t="s">
        <v>11</v>
      </c>
      <c r="T306" t="s">
        <v>11</v>
      </c>
      <c r="U306">
        <v>4.5999999999999996</v>
      </c>
      <c r="V306">
        <f t="shared" si="36"/>
        <v>0.22999999999999998</v>
      </c>
      <c r="W306" t="s">
        <v>11</v>
      </c>
      <c r="X306" t="s">
        <v>11</v>
      </c>
    </row>
    <row r="307" spans="1:24" x14ac:dyDescent="0.35">
      <c r="A307" t="s">
        <v>168</v>
      </c>
      <c r="B307" t="s">
        <v>111</v>
      </c>
      <c r="C307" t="s">
        <v>11</v>
      </c>
      <c r="D307" t="s">
        <v>60</v>
      </c>
      <c r="E307" t="s">
        <v>11</v>
      </c>
      <c r="G307" t="s">
        <v>11</v>
      </c>
      <c r="H307" t="s">
        <v>11</v>
      </c>
      <c r="I307" t="s">
        <v>11</v>
      </c>
      <c r="J307" t="s">
        <v>11</v>
      </c>
      <c r="K307" t="s">
        <v>11</v>
      </c>
      <c r="L307" t="s">
        <v>11</v>
      </c>
      <c r="M307" t="s">
        <v>11</v>
      </c>
      <c r="N307">
        <v>0</v>
      </c>
      <c r="O307" t="str">
        <f t="shared" si="32"/>
        <v>Low</v>
      </c>
      <c r="P307" t="s">
        <v>24</v>
      </c>
      <c r="Q307" t="s">
        <v>11</v>
      </c>
      <c r="R307" t="s">
        <v>11</v>
      </c>
      <c r="S307" t="s">
        <v>11</v>
      </c>
      <c r="T307" t="s">
        <v>11</v>
      </c>
      <c r="U307">
        <v>4.9000000000000004</v>
      </c>
      <c r="V307">
        <f t="shared" si="36"/>
        <v>0.24500000000000002</v>
      </c>
      <c r="W307" t="s">
        <v>11</v>
      </c>
      <c r="X307" t="s">
        <v>11</v>
      </c>
    </row>
    <row r="308" spans="1:24" x14ac:dyDescent="0.35">
      <c r="A308" t="s">
        <v>168</v>
      </c>
      <c r="B308" t="s">
        <v>111</v>
      </c>
      <c r="C308" t="s">
        <v>11</v>
      </c>
      <c r="D308" t="s">
        <v>169</v>
      </c>
      <c r="E308" t="s">
        <v>11</v>
      </c>
      <c r="G308" t="s">
        <v>11</v>
      </c>
      <c r="H308" t="s">
        <v>11</v>
      </c>
      <c r="I308" t="s">
        <v>11</v>
      </c>
      <c r="J308" t="s">
        <v>11</v>
      </c>
      <c r="K308" t="s">
        <v>11</v>
      </c>
      <c r="L308" t="s">
        <v>11</v>
      </c>
      <c r="M308" t="s">
        <v>11</v>
      </c>
      <c r="N308">
        <v>80</v>
      </c>
      <c r="O308" t="str">
        <f t="shared" si="32"/>
        <v>Low</v>
      </c>
      <c r="P308" t="s">
        <v>21</v>
      </c>
      <c r="Q308" t="s">
        <v>11</v>
      </c>
      <c r="R308" t="s">
        <v>11</v>
      </c>
      <c r="S308" t="s">
        <v>11</v>
      </c>
      <c r="T308" t="s">
        <v>11</v>
      </c>
      <c r="U308">
        <v>6.5</v>
      </c>
      <c r="V308">
        <f t="shared" si="36"/>
        <v>0.32500000000000001</v>
      </c>
      <c r="W308" t="s">
        <v>11</v>
      </c>
      <c r="X308" t="s">
        <v>11</v>
      </c>
    </row>
    <row r="309" spans="1:24" x14ac:dyDescent="0.35">
      <c r="A309" t="s">
        <v>168</v>
      </c>
      <c r="B309" t="s">
        <v>111</v>
      </c>
      <c r="C309" t="s">
        <v>11</v>
      </c>
      <c r="D309" t="s">
        <v>169</v>
      </c>
      <c r="E309" t="s">
        <v>11</v>
      </c>
      <c r="G309" t="s">
        <v>11</v>
      </c>
      <c r="H309" t="s">
        <v>11</v>
      </c>
      <c r="I309" t="s">
        <v>11</v>
      </c>
      <c r="J309" t="s">
        <v>11</v>
      </c>
      <c r="K309" t="s">
        <v>11</v>
      </c>
      <c r="L309" t="s">
        <v>11</v>
      </c>
      <c r="M309" t="s">
        <v>11</v>
      </c>
      <c r="N309">
        <v>80</v>
      </c>
      <c r="O309" t="str">
        <f t="shared" si="32"/>
        <v>Low</v>
      </c>
      <c r="P309" t="s">
        <v>24</v>
      </c>
      <c r="Q309" t="s">
        <v>11</v>
      </c>
      <c r="R309" t="s">
        <v>11</v>
      </c>
      <c r="S309" t="s">
        <v>11</v>
      </c>
      <c r="T309" t="s">
        <v>11</v>
      </c>
      <c r="U309">
        <v>7</v>
      </c>
      <c r="V309">
        <f t="shared" si="36"/>
        <v>0.35000000000000003</v>
      </c>
      <c r="W309" t="s">
        <v>11</v>
      </c>
      <c r="X309" t="s">
        <v>11</v>
      </c>
    </row>
    <row r="310" spans="1:24" x14ac:dyDescent="0.35">
      <c r="A310" t="s">
        <v>168</v>
      </c>
      <c r="B310" t="s">
        <v>111</v>
      </c>
      <c r="C310" t="s">
        <v>11</v>
      </c>
      <c r="D310" t="s">
        <v>170</v>
      </c>
      <c r="E310" t="s">
        <v>11</v>
      </c>
      <c r="G310" t="s">
        <v>11</v>
      </c>
      <c r="H310" t="s">
        <v>11</v>
      </c>
      <c r="I310" t="s">
        <v>11</v>
      </c>
      <c r="J310" t="s">
        <v>11</v>
      </c>
      <c r="K310" t="s">
        <v>11</v>
      </c>
      <c r="L310" t="s">
        <v>11</v>
      </c>
      <c r="M310" t="s">
        <v>11</v>
      </c>
      <c r="N310">
        <v>0</v>
      </c>
      <c r="O310" t="str">
        <f t="shared" si="32"/>
        <v>Low</v>
      </c>
      <c r="P310" t="s">
        <v>21</v>
      </c>
      <c r="Q310" t="s">
        <v>11</v>
      </c>
      <c r="R310" t="s">
        <v>11</v>
      </c>
      <c r="S310" t="s">
        <v>11</v>
      </c>
      <c r="T310" t="s">
        <v>11</v>
      </c>
      <c r="U310">
        <v>4.5999999999999996</v>
      </c>
      <c r="V310">
        <f t="shared" si="36"/>
        <v>0.22999999999999998</v>
      </c>
      <c r="W310" t="s">
        <v>11</v>
      </c>
      <c r="X310" t="s">
        <v>11</v>
      </c>
    </row>
    <row r="311" spans="1:24" x14ac:dyDescent="0.35">
      <c r="A311" t="s">
        <v>168</v>
      </c>
      <c r="B311" t="s">
        <v>111</v>
      </c>
      <c r="C311" t="s">
        <v>11</v>
      </c>
      <c r="D311" t="s">
        <v>170</v>
      </c>
      <c r="E311" t="s">
        <v>11</v>
      </c>
      <c r="G311" t="s">
        <v>11</v>
      </c>
      <c r="H311" t="s">
        <v>11</v>
      </c>
      <c r="I311" t="s">
        <v>11</v>
      </c>
      <c r="J311" t="s">
        <v>11</v>
      </c>
      <c r="K311" t="s">
        <v>11</v>
      </c>
      <c r="L311" t="s">
        <v>11</v>
      </c>
      <c r="M311" t="s">
        <v>11</v>
      </c>
      <c r="N311">
        <v>0</v>
      </c>
      <c r="O311" t="str">
        <f t="shared" si="32"/>
        <v>Low</v>
      </c>
      <c r="P311" t="s">
        <v>24</v>
      </c>
      <c r="Q311" t="s">
        <v>11</v>
      </c>
      <c r="R311" t="s">
        <v>11</v>
      </c>
      <c r="S311" t="s">
        <v>11</v>
      </c>
      <c r="T311" t="s">
        <v>11</v>
      </c>
      <c r="U311">
        <v>3.4</v>
      </c>
      <c r="V311">
        <f t="shared" si="36"/>
        <v>0.17</v>
      </c>
      <c r="W311" t="s">
        <v>11</v>
      </c>
      <c r="X311" t="s">
        <v>11</v>
      </c>
    </row>
    <row r="312" spans="1:24" x14ac:dyDescent="0.35">
      <c r="A312" t="s">
        <v>168</v>
      </c>
      <c r="B312" t="s">
        <v>111</v>
      </c>
      <c r="C312" t="s">
        <v>11</v>
      </c>
      <c r="D312" t="s">
        <v>130</v>
      </c>
      <c r="E312" t="s">
        <v>11</v>
      </c>
      <c r="G312" t="s">
        <v>11</v>
      </c>
      <c r="H312" t="s">
        <v>11</v>
      </c>
      <c r="I312" t="s">
        <v>11</v>
      </c>
      <c r="J312" t="s">
        <v>11</v>
      </c>
      <c r="K312" t="s">
        <v>11</v>
      </c>
      <c r="L312" t="s">
        <v>11</v>
      </c>
      <c r="M312" t="s">
        <v>11</v>
      </c>
      <c r="N312">
        <v>100</v>
      </c>
      <c r="O312" t="str">
        <f t="shared" si="32"/>
        <v>Low</v>
      </c>
      <c r="P312" t="s">
        <v>21</v>
      </c>
      <c r="Q312" t="s">
        <v>11</v>
      </c>
      <c r="R312" t="s">
        <v>11</v>
      </c>
      <c r="S312" t="s">
        <v>11</v>
      </c>
      <c r="T312" t="s">
        <v>11</v>
      </c>
      <c r="U312">
        <v>6.5</v>
      </c>
      <c r="V312">
        <f t="shared" si="36"/>
        <v>0.32500000000000001</v>
      </c>
      <c r="W312" t="s">
        <v>11</v>
      </c>
      <c r="X312" t="s">
        <v>11</v>
      </c>
    </row>
    <row r="313" spans="1:24" x14ac:dyDescent="0.35">
      <c r="A313" t="s">
        <v>168</v>
      </c>
      <c r="B313" t="s">
        <v>111</v>
      </c>
      <c r="C313" t="s">
        <v>11</v>
      </c>
      <c r="D313" t="s">
        <v>130</v>
      </c>
      <c r="E313" t="s">
        <v>11</v>
      </c>
      <c r="G313" t="s">
        <v>11</v>
      </c>
      <c r="H313" t="s">
        <v>11</v>
      </c>
      <c r="I313" t="s">
        <v>11</v>
      </c>
      <c r="J313" t="s">
        <v>11</v>
      </c>
      <c r="K313" t="s">
        <v>11</v>
      </c>
      <c r="L313" t="s">
        <v>11</v>
      </c>
      <c r="M313" t="s">
        <v>11</v>
      </c>
      <c r="N313">
        <v>100</v>
      </c>
      <c r="O313" t="str">
        <f t="shared" si="32"/>
        <v>Low</v>
      </c>
      <c r="P313" t="s">
        <v>24</v>
      </c>
      <c r="Q313" t="s">
        <v>11</v>
      </c>
      <c r="R313" t="s">
        <v>11</v>
      </c>
      <c r="S313" t="s">
        <v>11</v>
      </c>
      <c r="T313" t="s">
        <v>11</v>
      </c>
      <c r="U313">
        <v>6.9</v>
      </c>
      <c r="V313">
        <f t="shared" si="36"/>
        <v>0.34500000000000003</v>
      </c>
      <c r="W313" t="s">
        <v>11</v>
      </c>
      <c r="X313" t="s">
        <v>11</v>
      </c>
    </row>
    <row r="314" spans="1:24" x14ac:dyDescent="0.35">
      <c r="A314" t="s">
        <v>168</v>
      </c>
      <c r="B314" t="s">
        <v>111</v>
      </c>
      <c r="C314" t="s">
        <v>11</v>
      </c>
      <c r="D314" t="s">
        <v>171</v>
      </c>
      <c r="E314" t="s">
        <v>11</v>
      </c>
      <c r="G314" t="s">
        <v>11</v>
      </c>
      <c r="H314" t="s">
        <v>11</v>
      </c>
      <c r="I314" t="s">
        <v>11</v>
      </c>
      <c r="J314" t="s">
        <v>11</v>
      </c>
      <c r="K314" t="s">
        <v>11</v>
      </c>
      <c r="L314" t="s">
        <v>11</v>
      </c>
      <c r="M314" t="s">
        <v>11</v>
      </c>
      <c r="N314">
        <v>0</v>
      </c>
      <c r="O314" t="str">
        <f t="shared" si="32"/>
        <v>Low</v>
      </c>
      <c r="P314" t="s">
        <v>21</v>
      </c>
      <c r="Q314" t="s">
        <v>11</v>
      </c>
      <c r="R314" t="s">
        <v>11</v>
      </c>
      <c r="S314" t="s">
        <v>11</v>
      </c>
      <c r="T314" t="s">
        <v>11</v>
      </c>
      <c r="U314">
        <v>1.9</v>
      </c>
      <c r="V314">
        <f t="shared" si="36"/>
        <v>9.5000000000000001E-2</v>
      </c>
      <c r="W314" t="s">
        <v>11</v>
      </c>
      <c r="X314" t="s">
        <v>11</v>
      </c>
    </row>
    <row r="315" spans="1:24" x14ac:dyDescent="0.35">
      <c r="A315" t="s">
        <v>168</v>
      </c>
      <c r="B315" t="s">
        <v>111</v>
      </c>
      <c r="C315" t="s">
        <v>11</v>
      </c>
      <c r="D315" t="s">
        <v>171</v>
      </c>
      <c r="E315" t="s">
        <v>11</v>
      </c>
      <c r="G315" t="s">
        <v>11</v>
      </c>
      <c r="H315" t="s">
        <v>11</v>
      </c>
      <c r="I315" t="s">
        <v>11</v>
      </c>
      <c r="J315" t="s">
        <v>11</v>
      </c>
      <c r="K315" t="s">
        <v>11</v>
      </c>
      <c r="L315" t="s">
        <v>11</v>
      </c>
      <c r="M315" t="s">
        <v>11</v>
      </c>
      <c r="N315">
        <v>0</v>
      </c>
      <c r="O315" t="str">
        <f t="shared" si="32"/>
        <v>Low</v>
      </c>
      <c r="P315" t="s">
        <v>24</v>
      </c>
      <c r="Q315" t="s">
        <v>11</v>
      </c>
      <c r="R315" t="s">
        <v>11</v>
      </c>
      <c r="S315" t="s">
        <v>11</v>
      </c>
      <c r="T315" t="s">
        <v>11</v>
      </c>
      <c r="U315">
        <v>3.9</v>
      </c>
      <c r="V315">
        <f t="shared" si="36"/>
        <v>0.19500000000000001</v>
      </c>
      <c r="W315" t="s">
        <v>11</v>
      </c>
      <c r="X315" t="s">
        <v>11</v>
      </c>
    </row>
    <row r="316" spans="1:24" x14ac:dyDescent="0.35">
      <c r="A316" t="s">
        <v>168</v>
      </c>
      <c r="B316" t="s">
        <v>111</v>
      </c>
      <c r="C316" t="s">
        <v>11</v>
      </c>
      <c r="D316" t="s">
        <v>17</v>
      </c>
      <c r="E316" t="s">
        <v>11</v>
      </c>
      <c r="G316" t="s">
        <v>11</v>
      </c>
      <c r="H316" t="s">
        <v>11</v>
      </c>
      <c r="I316" t="s">
        <v>11</v>
      </c>
      <c r="J316" t="s">
        <v>11</v>
      </c>
      <c r="K316" t="s">
        <v>11</v>
      </c>
      <c r="L316" t="s">
        <v>11</v>
      </c>
      <c r="M316" t="s">
        <v>11</v>
      </c>
      <c r="N316">
        <v>60</v>
      </c>
      <c r="O316" t="str">
        <f t="shared" si="32"/>
        <v>Low</v>
      </c>
      <c r="P316" t="s">
        <v>21</v>
      </c>
      <c r="Q316" t="s">
        <v>11</v>
      </c>
      <c r="R316" t="s">
        <v>11</v>
      </c>
      <c r="S316" t="s">
        <v>11</v>
      </c>
      <c r="T316" t="s">
        <v>11</v>
      </c>
      <c r="U316">
        <v>4.8</v>
      </c>
      <c r="V316">
        <f t="shared" si="36"/>
        <v>0.24</v>
      </c>
      <c r="W316" t="s">
        <v>11</v>
      </c>
      <c r="X316" t="s">
        <v>11</v>
      </c>
    </row>
    <row r="317" spans="1:24" x14ac:dyDescent="0.35">
      <c r="A317" t="s">
        <v>168</v>
      </c>
      <c r="B317" t="s">
        <v>111</v>
      </c>
      <c r="C317" t="s">
        <v>11</v>
      </c>
      <c r="D317" t="s">
        <v>17</v>
      </c>
      <c r="E317" t="s">
        <v>11</v>
      </c>
      <c r="G317" t="s">
        <v>11</v>
      </c>
      <c r="H317" t="s">
        <v>11</v>
      </c>
      <c r="I317" t="s">
        <v>11</v>
      </c>
      <c r="J317" t="s">
        <v>11</v>
      </c>
      <c r="K317" t="s">
        <v>11</v>
      </c>
      <c r="L317" t="s">
        <v>11</v>
      </c>
      <c r="M317" t="s">
        <v>11</v>
      </c>
      <c r="N317">
        <v>60</v>
      </c>
      <c r="O317" t="str">
        <f t="shared" si="32"/>
        <v>Low</v>
      </c>
      <c r="P317" t="s">
        <v>24</v>
      </c>
      <c r="Q317" t="s">
        <v>11</v>
      </c>
      <c r="R317" t="s">
        <v>11</v>
      </c>
      <c r="S317" t="s">
        <v>11</v>
      </c>
      <c r="T317" t="s">
        <v>11</v>
      </c>
      <c r="U317">
        <v>4.5999999999999996</v>
      </c>
      <c r="V317">
        <f t="shared" si="36"/>
        <v>0.22999999999999998</v>
      </c>
      <c r="W317" t="s">
        <v>11</v>
      </c>
      <c r="X317" t="s">
        <v>11</v>
      </c>
    </row>
    <row r="318" spans="1:24" x14ac:dyDescent="0.35">
      <c r="A318" t="s">
        <v>168</v>
      </c>
      <c r="B318" t="s">
        <v>111</v>
      </c>
      <c r="C318" t="s">
        <v>11</v>
      </c>
      <c r="D318" t="s">
        <v>172</v>
      </c>
      <c r="E318" t="s">
        <v>11</v>
      </c>
      <c r="G318" t="s">
        <v>11</v>
      </c>
      <c r="H318" t="s">
        <v>11</v>
      </c>
      <c r="I318" t="s">
        <v>11</v>
      </c>
      <c r="J318" t="s">
        <v>11</v>
      </c>
      <c r="K318" t="s">
        <v>11</v>
      </c>
      <c r="L318" t="s">
        <v>11</v>
      </c>
      <c r="M318" t="s">
        <v>11</v>
      </c>
      <c r="N318">
        <v>60</v>
      </c>
      <c r="O318" t="str">
        <f t="shared" si="32"/>
        <v>Low</v>
      </c>
      <c r="P318" t="s">
        <v>21</v>
      </c>
      <c r="Q318" t="s">
        <v>11</v>
      </c>
      <c r="R318" t="s">
        <v>11</v>
      </c>
      <c r="S318" t="s">
        <v>11</v>
      </c>
      <c r="T318" t="s">
        <v>11</v>
      </c>
      <c r="U318">
        <v>3.8</v>
      </c>
      <c r="V318">
        <f t="shared" si="36"/>
        <v>0.19</v>
      </c>
      <c r="W318" t="s">
        <v>11</v>
      </c>
      <c r="X318" t="s">
        <v>11</v>
      </c>
    </row>
    <row r="319" spans="1:24" x14ac:dyDescent="0.35">
      <c r="A319" t="s">
        <v>168</v>
      </c>
      <c r="B319" t="s">
        <v>111</v>
      </c>
      <c r="C319" t="s">
        <v>11</v>
      </c>
      <c r="D319" t="s">
        <v>172</v>
      </c>
      <c r="E319" t="s">
        <v>11</v>
      </c>
      <c r="G319" t="s">
        <v>11</v>
      </c>
      <c r="H319" t="s">
        <v>11</v>
      </c>
      <c r="I319" t="s">
        <v>11</v>
      </c>
      <c r="J319" t="s">
        <v>11</v>
      </c>
      <c r="K319" t="s">
        <v>11</v>
      </c>
      <c r="L319" t="s">
        <v>11</v>
      </c>
      <c r="M319" t="s">
        <v>11</v>
      </c>
      <c r="N319">
        <v>60</v>
      </c>
      <c r="O319" t="str">
        <f t="shared" si="32"/>
        <v>Low</v>
      </c>
      <c r="P319" t="s">
        <v>24</v>
      </c>
      <c r="Q319" t="s">
        <v>11</v>
      </c>
      <c r="R319" t="s">
        <v>11</v>
      </c>
      <c r="S319" t="s">
        <v>11</v>
      </c>
      <c r="T319" t="s">
        <v>11</v>
      </c>
      <c r="U319">
        <v>4.2</v>
      </c>
      <c r="V319">
        <f t="shared" si="36"/>
        <v>0.21000000000000002</v>
      </c>
      <c r="W319" t="s">
        <v>11</v>
      </c>
      <c r="X319" t="s">
        <v>11</v>
      </c>
    </row>
    <row r="320" spans="1:24" x14ac:dyDescent="0.35">
      <c r="A320" t="s">
        <v>168</v>
      </c>
      <c r="B320" t="s">
        <v>111</v>
      </c>
      <c r="C320" t="s">
        <v>11</v>
      </c>
      <c r="D320" t="s">
        <v>10</v>
      </c>
      <c r="E320" t="s">
        <v>11</v>
      </c>
      <c r="G320" t="s">
        <v>11</v>
      </c>
      <c r="H320" t="s">
        <v>11</v>
      </c>
      <c r="I320" t="s">
        <v>11</v>
      </c>
      <c r="J320" t="s">
        <v>11</v>
      </c>
      <c r="K320" t="s">
        <v>11</v>
      </c>
      <c r="L320" t="s">
        <v>11</v>
      </c>
      <c r="M320" t="s">
        <v>11</v>
      </c>
      <c r="N320">
        <v>60</v>
      </c>
      <c r="O320" t="str">
        <f t="shared" si="32"/>
        <v>Low</v>
      </c>
      <c r="P320" t="s">
        <v>21</v>
      </c>
      <c r="Q320" t="s">
        <v>11</v>
      </c>
      <c r="R320" t="s">
        <v>11</v>
      </c>
      <c r="S320" t="s">
        <v>11</v>
      </c>
      <c r="T320" t="s">
        <v>11</v>
      </c>
      <c r="U320">
        <v>7.6</v>
      </c>
      <c r="V320">
        <f t="shared" si="36"/>
        <v>0.38</v>
      </c>
      <c r="W320" t="s">
        <v>11</v>
      </c>
      <c r="X320" t="s">
        <v>11</v>
      </c>
    </row>
    <row r="321" spans="1:24" x14ac:dyDescent="0.35">
      <c r="A321" t="s">
        <v>168</v>
      </c>
      <c r="B321" t="s">
        <v>111</v>
      </c>
      <c r="C321" t="s">
        <v>11</v>
      </c>
      <c r="D321" t="s">
        <v>10</v>
      </c>
      <c r="E321" t="s">
        <v>11</v>
      </c>
      <c r="G321" t="s">
        <v>11</v>
      </c>
      <c r="H321" t="s">
        <v>11</v>
      </c>
      <c r="I321" t="s">
        <v>11</v>
      </c>
      <c r="J321" t="s">
        <v>11</v>
      </c>
      <c r="K321" t="s">
        <v>11</v>
      </c>
      <c r="L321" t="s">
        <v>11</v>
      </c>
      <c r="M321" t="s">
        <v>11</v>
      </c>
      <c r="N321">
        <v>60</v>
      </c>
      <c r="O321" t="str">
        <f t="shared" si="32"/>
        <v>Low</v>
      </c>
      <c r="P321" t="s">
        <v>24</v>
      </c>
      <c r="Q321" t="s">
        <v>11</v>
      </c>
      <c r="R321" t="s">
        <v>11</v>
      </c>
      <c r="S321" t="s">
        <v>11</v>
      </c>
      <c r="T321" t="s">
        <v>11</v>
      </c>
      <c r="U321">
        <v>8.4</v>
      </c>
      <c r="V321">
        <f t="shared" si="36"/>
        <v>0.42000000000000004</v>
      </c>
      <c r="W321" t="s">
        <v>11</v>
      </c>
      <c r="X321" t="s">
        <v>11</v>
      </c>
    </row>
    <row r="322" spans="1:24" x14ac:dyDescent="0.35">
      <c r="A322" t="s">
        <v>168</v>
      </c>
      <c r="B322" t="s">
        <v>111</v>
      </c>
      <c r="C322" t="s">
        <v>11</v>
      </c>
      <c r="D322" t="s">
        <v>173</v>
      </c>
      <c r="E322" t="s">
        <v>11</v>
      </c>
      <c r="G322" t="s">
        <v>11</v>
      </c>
      <c r="H322" t="s">
        <v>11</v>
      </c>
      <c r="I322" t="s">
        <v>11</v>
      </c>
      <c r="J322" t="s">
        <v>11</v>
      </c>
      <c r="K322" t="s">
        <v>11</v>
      </c>
      <c r="L322" t="s">
        <v>11</v>
      </c>
      <c r="M322" t="s">
        <v>11</v>
      </c>
      <c r="N322">
        <v>60</v>
      </c>
      <c r="O322" t="str">
        <f t="shared" si="32"/>
        <v>Low</v>
      </c>
      <c r="P322" t="s">
        <v>21</v>
      </c>
      <c r="Q322" t="s">
        <v>11</v>
      </c>
      <c r="R322" t="s">
        <v>11</v>
      </c>
      <c r="S322" t="s">
        <v>11</v>
      </c>
      <c r="T322" t="s">
        <v>11</v>
      </c>
      <c r="U322">
        <v>4</v>
      </c>
      <c r="V322">
        <f t="shared" si="36"/>
        <v>0.2</v>
      </c>
      <c r="W322" t="s">
        <v>11</v>
      </c>
      <c r="X322" t="s">
        <v>11</v>
      </c>
    </row>
    <row r="323" spans="1:24" x14ac:dyDescent="0.35">
      <c r="A323" t="s">
        <v>168</v>
      </c>
      <c r="B323" t="s">
        <v>111</v>
      </c>
      <c r="C323" t="s">
        <v>11</v>
      </c>
      <c r="D323" t="s">
        <v>173</v>
      </c>
      <c r="E323" t="s">
        <v>11</v>
      </c>
      <c r="G323" t="s">
        <v>11</v>
      </c>
      <c r="H323" t="s">
        <v>11</v>
      </c>
      <c r="I323" t="s">
        <v>11</v>
      </c>
      <c r="J323" t="s">
        <v>11</v>
      </c>
      <c r="K323" t="s">
        <v>11</v>
      </c>
      <c r="L323" t="s">
        <v>11</v>
      </c>
      <c r="M323" t="s">
        <v>11</v>
      </c>
      <c r="N323">
        <v>60</v>
      </c>
      <c r="O323" t="str">
        <f t="shared" si="32"/>
        <v>Low</v>
      </c>
      <c r="P323" t="s">
        <v>24</v>
      </c>
      <c r="Q323" t="s">
        <v>11</v>
      </c>
      <c r="R323" t="s">
        <v>11</v>
      </c>
      <c r="S323" t="s">
        <v>11</v>
      </c>
      <c r="T323" t="s">
        <v>11</v>
      </c>
      <c r="U323">
        <v>4.4000000000000004</v>
      </c>
      <c r="V323">
        <f t="shared" si="36"/>
        <v>0.22000000000000003</v>
      </c>
      <c r="W323" t="s">
        <v>11</v>
      </c>
      <c r="X323" t="s">
        <v>11</v>
      </c>
    </row>
    <row r="324" spans="1:24" x14ac:dyDescent="0.35">
      <c r="A324" t="s">
        <v>174</v>
      </c>
      <c r="B324" t="s">
        <v>111</v>
      </c>
      <c r="C324" t="s">
        <v>112</v>
      </c>
      <c r="D324" t="s">
        <v>15</v>
      </c>
      <c r="E324">
        <v>1825</v>
      </c>
      <c r="F324" t="str">
        <f t="shared" ref="F324:F387" si="37">IF(E324&lt;366, "1", IF(E324&lt;731, "2", IF(E324&lt;1096, "3", IF(E324&lt;1461, "4", IF(E324&gt;1460, "5")))))</f>
        <v>5</v>
      </c>
      <c r="G324">
        <v>3</v>
      </c>
      <c r="H324" t="s">
        <v>25</v>
      </c>
      <c r="I324" t="s">
        <v>175</v>
      </c>
      <c r="J324" t="str">
        <f t="shared" ref="J324:J387" si="38">IF(I324="silt clay","Fine",IF(I324="clay","Fine",IF(I324="sandy clay","Fine",IF(I324="sandy clay loam","Coarse",IF(I324="Sandy loam","Coarse",IF(I324="loamy sand","Coarse",IF(I324="organic","Organic","Medium")))))))</f>
        <v>Medium</v>
      </c>
      <c r="K324">
        <v>6</v>
      </c>
      <c r="L324" t="str">
        <f t="shared" ref="L324:L347" si="39">IF(K324&lt;6.6, "Acidic", IF(K324&lt;7.4, "Neutral", IF(K324&gt;7.3, "Alkaline")))</f>
        <v>Acidic</v>
      </c>
      <c r="M324" t="s">
        <v>11</v>
      </c>
      <c r="N324" t="s">
        <v>11</v>
      </c>
      <c r="O324" t="s">
        <v>11</v>
      </c>
      <c r="P324" t="s">
        <v>21</v>
      </c>
      <c r="Q324">
        <v>10.5</v>
      </c>
      <c r="R324">
        <f>Q324*0.05</f>
        <v>0.52500000000000002</v>
      </c>
      <c r="S324" t="s">
        <v>11</v>
      </c>
      <c r="T324" t="s">
        <v>11</v>
      </c>
      <c r="U324" t="s">
        <v>11</v>
      </c>
      <c r="V324" t="s">
        <v>11</v>
      </c>
      <c r="W324" t="s">
        <v>11</v>
      </c>
      <c r="X324" t="s">
        <v>11</v>
      </c>
    </row>
    <row r="325" spans="1:24" x14ac:dyDescent="0.35">
      <c r="A325" t="s">
        <v>174</v>
      </c>
      <c r="B325" t="s">
        <v>111</v>
      </c>
      <c r="C325" t="s">
        <v>112</v>
      </c>
      <c r="D325" t="s">
        <v>15</v>
      </c>
      <c r="E325">
        <v>1825</v>
      </c>
      <c r="F325" t="str">
        <f t="shared" si="37"/>
        <v>5</v>
      </c>
      <c r="G325">
        <v>3</v>
      </c>
      <c r="H325" t="s">
        <v>25</v>
      </c>
      <c r="I325" t="s">
        <v>175</v>
      </c>
      <c r="J325" t="str">
        <f t="shared" si="38"/>
        <v>Medium</v>
      </c>
      <c r="K325">
        <v>6</v>
      </c>
      <c r="L325" t="str">
        <f t="shared" si="39"/>
        <v>Acidic</v>
      </c>
      <c r="M325" t="s">
        <v>11</v>
      </c>
      <c r="N325" t="s">
        <v>11</v>
      </c>
      <c r="O325" t="s">
        <v>11</v>
      </c>
      <c r="P325" t="s">
        <v>24</v>
      </c>
      <c r="Q325">
        <v>9.1</v>
      </c>
      <c r="R325">
        <f t="shared" ref="R325:R345" si="40">Q325*0.05</f>
        <v>0.45500000000000002</v>
      </c>
      <c r="S325" t="s">
        <v>11</v>
      </c>
      <c r="T325" t="s">
        <v>11</v>
      </c>
      <c r="U325" t="s">
        <v>11</v>
      </c>
      <c r="V325" t="s">
        <v>11</v>
      </c>
      <c r="W325" t="s">
        <v>11</v>
      </c>
      <c r="X325" t="s">
        <v>11</v>
      </c>
    </row>
    <row r="326" spans="1:24" x14ac:dyDescent="0.35">
      <c r="A326" t="s">
        <v>174</v>
      </c>
      <c r="B326" t="s">
        <v>111</v>
      </c>
      <c r="C326" t="s">
        <v>112</v>
      </c>
      <c r="D326" t="s">
        <v>15</v>
      </c>
      <c r="E326">
        <v>1825</v>
      </c>
      <c r="F326" t="str">
        <f t="shared" si="37"/>
        <v>5</v>
      </c>
      <c r="G326">
        <v>3</v>
      </c>
      <c r="H326" t="s">
        <v>25</v>
      </c>
      <c r="I326" t="s">
        <v>175</v>
      </c>
      <c r="J326" t="str">
        <f t="shared" si="38"/>
        <v>Medium</v>
      </c>
      <c r="K326">
        <v>6</v>
      </c>
      <c r="L326" t="str">
        <f t="shared" si="39"/>
        <v>Acidic</v>
      </c>
      <c r="M326" t="s">
        <v>11</v>
      </c>
      <c r="N326" t="s">
        <v>11</v>
      </c>
      <c r="O326" t="s">
        <v>11</v>
      </c>
      <c r="P326" t="s">
        <v>21</v>
      </c>
      <c r="Q326">
        <v>10.6</v>
      </c>
      <c r="R326">
        <f t="shared" si="40"/>
        <v>0.53</v>
      </c>
      <c r="S326" t="s">
        <v>11</v>
      </c>
      <c r="T326" t="s">
        <v>11</v>
      </c>
      <c r="U326" t="s">
        <v>11</v>
      </c>
      <c r="V326" t="s">
        <v>11</v>
      </c>
      <c r="W326" t="s">
        <v>11</v>
      </c>
      <c r="X326" t="s">
        <v>11</v>
      </c>
    </row>
    <row r="327" spans="1:24" x14ac:dyDescent="0.35">
      <c r="A327" t="s">
        <v>174</v>
      </c>
      <c r="B327" t="s">
        <v>111</v>
      </c>
      <c r="C327" t="s">
        <v>112</v>
      </c>
      <c r="D327" t="s">
        <v>15</v>
      </c>
      <c r="E327">
        <v>1825</v>
      </c>
      <c r="F327" t="str">
        <f t="shared" si="37"/>
        <v>5</v>
      </c>
      <c r="G327">
        <v>3</v>
      </c>
      <c r="H327" t="s">
        <v>25</v>
      </c>
      <c r="I327" t="s">
        <v>175</v>
      </c>
      <c r="J327" t="str">
        <f t="shared" si="38"/>
        <v>Medium</v>
      </c>
      <c r="K327">
        <v>6</v>
      </c>
      <c r="L327" t="str">
        <f t="shared" si="39"/>
        <v>Acidic</v>
      </c>
      <c r="M327" t="s">
        <v>11</v>
      </c>
      <c r="N327" t="s">
        <v>11</v>
      </c>
      <c r="O327" t="s">
        <v>11</v>
      </c>
      <c r="P327" t="s">
        <v>24</v>
      </c>
      <c r="Q327">
        <v>10.4</v>
      </c>
      <c r="R327">
        <f t="shared" si="40"/>
        <v>0.52</v>
      </c>
      <c r="S327" t="s">
        <v>11</v>
      </c>
      <c r="T327" t="s">
        <v>11</v>
      </c>
      <c r="U327" t="s">
        <v>11</v>
      </c>
      <c r="V327" t="s">
        <v>11</v>
      </c>
      <c r="W327" t="s">
        <v>11</v>
      </c>
      <c r="X327" t="s">
        <v>11</v>
      </c>
    </row>
    <row r="328" spans="1:24" x14ac:dyDescent="0.35">
      <c r="A328" t="s">
        <v>174</v>
      </c>
      <c r="B328" t="s">
        <v>111</v>
      </c>
      <c r="C328" t="s">
        <v>112</v>
      </c>
      <c r="D328" t="s">
        <v>15</v>
      </c>
      <c r="E328">
        <v>1825</v>
      </c>
      <c r="F328" t="str">
        <f t="shared" si="37"/>
        <v>5</v>
      </c>
      <c r="G328">
        <v>3</v>
      </c>
      <c r="H328" t="s">
        <v>25</v>
      </c>
      <c r="I328" t="s">
        <v>175</v>
      </c>
      <c r="J328" t="str">
        <f t="shared" si="38"/>
        <v>Medium</v>
      </c>
      <c r="K328">
        <v>6</v>
      </c>
      <c r="L328" t="str">
        <f t="shared" si="39"/>
        <v>Acidic</v>
      </c>
      <c r="M328" t="s">
        <v>11</v>
      </c>
      <c r="N328" t="s">
        <v>11</v>
      </c>
      <c r="O328" t="s">
        <v>11</v>
      </c>
      <c r="P328" t="s">
        <v>21</v>
      </c>
      <c r="Q328">
        <v>14.12</v>
      </c>
      <c r="R328">
        <f t="shared" si="40"/>
        <v>0.70599999999999996</v>
      </c>
      <c r="S328" t="s">
        <v>11</v>
      </c>
      <c r="T328" t="s">
        <v>11</v>
      </c>
      <c r="U328" t="s">
        <v>11</v>
      </c>
      <c r="V328" t="s">
        <v>11</v>
      </c>
      <c r="W328" t="s">
        <v>11</v>
      </c>
      <c r="X328" t="s">
        <v>11</v>
      </c>
    </row>
    <row r="329" spans="1:24" x14ac:dyDescent="0.35">
      <c r="A329" t="s">
        <v>174</v>
      </c>
      <c r="B329" t="s">
        <v>111</v>
      </c>
      <c r="C329" t="s">
        <v>112</v>
      </c>
      <c r="D329" t="s">
        <v>15</v>
      </c>
      <c r="E329">
        <v>1825</v>
      </c>
      <c r="F329" t="str">
        <f t="shared" si="37"/>
        <v>5</v>
      </c>
      <c r="G329">
        <v>3</v>
      </c>
      <c r="H329" t="s">
        <v>25</v>
      </c>
      <c r="I329" t="s">
        <v>175</v>
      </c>
      <c r="J329" t="str">
        <f t="shared" si="38"/>
        <v>Medium</v>
      </c>
      <c r="K329">
        <v>6</v>
      </c>
      <c r="L329" t="str">
        <f t="shared" si="39"/>
        <v>Acidic</v>
      </c>
      <c r="M329" t="s">
        <v>11</v>
      </c>
      <c r="N329" t="s">
        <v>11</v>
      </c>
      <c r="O329" t="s">
        <v>11</v>
      </c>
      <c r="P329" t="s">
        <v>24</v>
      </c>
      <c r="Q329">
        <v>12.9</v>
      </c>
      <c r="R329">
        <f t="shared" si="40"/>
        <v>0.64500000000000002</v>
      </c>
      <c r="S329" t="s">
        <v>11</v>
      </c>
      <c r="T329" t="s">
        <v>11</v>
      </c>
      <c r="U329" t="s">
        <v>11</v>
      </c>
      <c r="V329" t="s">
        <v>11</v>
      </c>
      <c r="W329" t="s">
        <v>11</v>
      </c>
      <c r="X329" t="s">
        <v>11</v>
      </c>
    </row>
    <row r="330" spans="1:24" x14ac:dyDescent="0.35">
      <c r="A330" t="s">
        <v>174</v>
      </c>
      <c r="B330" t="s">
        <v>111</v>
      </c>
      <c r="C330" t="s">
        <v>112</v>
      </c>
      <c r="D330" t="s">
        <v>15</v>
      </c>
      <c r="E330">
        <v>1825</v>
      </c>
      <c r="F330" t="str">
        <f t="shared" si="37"/>
        <v>5</v>
      </c>
      <c r="G330">
        <v>3</v>
      </c>
      <c r="H330" t="s">
        <v>25</v>
      </c>
      <c r="I330" t="s">
        <v>175</v>
      </c>
      <c r="J330" t="str">
        <f t="shared" si="38"/>
        <v>Medium</v>
      </c>
      <c r="K330">
        <v>6</v>
      </c>
      <c r="L330" t="str">
        <f t="shared" si="39"/>
        <v>Acidic</v>
      </c>
      <c r="M330" t="s">
        <v>11</v>
      </c>
      <c r="N330" t="s">
        <v>11</v>
      </c>
      <c r="O330" t="s">
        <v>11</v>
      </c>
      <c r="P330" t="s">
        <v>21</v>
      </c>
      <c r="Q330">
        <v>13</v>
      </c>
      <c r="R330">
        <f t="shared" si="40"/>
        <v>0.65</v>
      </c>
      <c r="S330" t="s">
        <v>11</v>
      </c>
      <c r="T330" t="s">
        <v>11</v>
      </c>
      <c r="U330" t="s">
        <v>11</v>
      </c>
      <c r="V330" t="s">
        <v>11</v>
      </c>
      <c r="W330" t="s">
        <v>11</v>
      </c>
      <c r="X330" t="s">
        <v>11</v>
      </c>
    </row>
    <row r="331" spans="1:24" x14ac:dyDescent="0.35">
      <c r="A331" t="s">
        <v>174</v>
      </c>
      <c r="B331" t="s">
        <v>111</v>
      </c>
      <c r="C331" t="s">
        <v>112</v>
      </c>
      <c r="D331" t="s">
        <v>15</v>
      </c>
      <c r="E331">
        <v>1825</v>
      </c>
      <c r="F331" t="str">
        <f t="shared" si="37"/>
        <v>5</v>
      </c>
      <c r="G331">
        <v>3</v>
      </c>
      <c r="H331" t="s">
        <v>25</v>
      </c>
      <c r="I331" t="s">
        <v>175</v>
      </c>
      <c r="J331" t="str">
        <f t="shared" si="38"/>
        <v>Medium</v>
      </c>
      <c r="K331">
        <v>6</v>
      </c>
      <c r="L331" t="str">
        <f t="shared" si="39"/>
        <v>Acidic</v>
      </c>
      <c r="M331" t="s">
        <v>11</v>
      </c>
      <c r="N331" t="s">
        <v>11</v>
      </c>
      <c r="O331" t="s">
        <v>11</v>
      </c>
      <c r="P331" t="s">
        <v>24</v>
      </c>
      <c r="Q331">
        <v>11.1</v>
      </c>
      <c r="R331">
        <f t="shared" si="40"/>
        <v>0.55500000000000005</v>
      </c>
      <c r="S331" t="s">
        <v>11</v>
      </c>
      <c r="T331" t="s">
        <v>11</v>
      </c>
      <c r="U331" t="s">
        <v>11</v>
      </c>
      <c r="V331" t="s">
        <v>11</v>
      </c>
      <c r="W331" t="s">
        <v>11</v>
      </c>
      <c r="X331" t="s">
        <v>11</v>
      </c>
    </row>
    <row r="332" spans="1:24" x14ac:dyDescent="0.35">
      <c r="A332" t="s">
        <v>174</v>
      </c>
      <c r="B332" t="s">
        <v>111</v>
      </c>
      <c r="C332" t="s">
        <v>112</v>
      </c>
      <c r="D332" t="s">
        <v>15</v>
      </c>
      <c r="E332">
        <v>1825</v>
      </c>
      <c r="F332" t="str">
        <f t="shared" si="37"/>
        <v>5</v>
      </c>
      <c r="G332">
        <v>3</v>
      </c>
      <c r="H332" t="s">
        <v>25</v>
      </c>
      <c r="I332" t="s">
        <v>175</v>
      </c>
      <c r="J332" t="str">
        <f t="shared" si="38"/>
        <v>Medium</v>
      </c>
      <c r="K332">
        <v>6</v>
      </c>
      <c r="L332" t="str">
        <f t="shared" si="39"/>
        <v>Acidic</v>
      </c>
      <c r="M332" t="s">
        <v>11</v>
      </c>
      <c r="N332" t="s">
        <v>11</v>
      </c>
      <c r="O332" t="s">
        <v>11</v>
      </c>
      <c r="P332" t="s">
        <v>21</v>
      </c>
      <c r="Q332">
        <v>11.9</v>
      </c>
      <c r="R332">
        <f t="shared" si="40"/>
        <v>0.59500000000000008</v>
      </c>
      <c r="S332" t="s">
        <v>11</v>
      </c>
      <c r="T332" t="s">
        <v>11</v>
      </c>
      <c r="U332" t="s">
        <v>11</v>
      </c>
      <c r="V332" t="s">
        <v>11</v>
      </c>
      <c r="W332" t="s">
        <v>11</v>
      </c>
      <c r="X332" t="s">
        <v>11</v>
      </c>
    </row>
    <row r="333" spans="1:24" x14ac:dyDescent="0.35">
      <c r="A333" t="s">
        <v>174</v>
      </c>
      <c r="B333" t="s">
        <v>111</v>
      </c>
      <c r="C333" t="s">
        <v>112</v>
      </c>
      <c r="D333" t="s">
        <v>15</v>
      </c>
      <c r="E333">
        <v>1825</v>
      </c>
      <c r="F333" t="str">
        <f t="shared" si="37"/>
        <v>5</v>
      </c>
      <c r="G333">
        <v>3</v>
      </c>
      <c r="H333" t="s">
        <v>25</v>
      </c>
      <c r="I333" t="s">
        <v>175</v>
      </c>
      <c r="J333" t="str">
        <f t="shared" si="38"/>
        <v>Medium</v>
      </c>
      <c r="K333">
        <v>6</v>
      </c>
      <c r="L333" t="str">
        <f t="shared" si="39"/>
        <v>Acidic</v>
      </c>
      <c r="M333" t="s">
        <v>11</v>
      </c>
      <c r="N333" t="s">
        <v>11</v>
      </c>
      <c r="O333" t="s">
        <v>11</v>
      </c>
      <c r="P333" t="s">
        <v>24</v>
      </c>
      <c r="Q333">
        <v>13.3</v>
      </c>
      <c r="R333">
        <f t="shared" si="40"/>
        <v>0.66500000000000004</v>
      </c>
      <c r="S333" t="s">
        <v>11</v>
      </c>
      <c r="T333" t="s">
        <v>11</v>
      </c>
      <c r="U333" t="s">
        <v>11</v>
      </c>
      <c r="V333" t="s">
        <v>11</v>
      </c>
      <c r="W333" t="s">
        <v>11</v>
      </c>
      <c r="X333" t="s">
        <v>11</v>
      </c>
    </row>
    <row r="334" spans="1:24" x14ac:dyDescent="0.35">
      <c r="A334" t="s">
        <v>174</v>
      </c>
      <c r="B334" t="s">
        <v>111</v>
      </c>
      <c r="C334" t="s">
        <v>112</v>
      </c>
      <c r="D334" t="s">
        <v>15</v>
      </c>
      <c r="E334">
        <v>1825</v>
      </c>
      <c r="F334" t="str">
        <f t="shared" si="37"/>
        <v>5</v>
      </c>
      <c r="G334">
        <v>3</v>
      </c>
      <c r="H334" t="s">
        <v>25</v>
      </c>
      <c r="I334" t="s">
        <v>16</v>
      </c>
      <c r="J334" t="str">
        <f t="shared" si="38"/>
        <v>Medium</v>
      </c>
      <c r="K334">
        <v>6</v>
      </c>
      <c r="L334" t="str">
        <f t="shared" si="39"/>
        <v>Acidic</v>
      </c>
      <c r="M334" t="s">
        <v>11</v>
      </c>
      <c r="N334" t="s">
        <v>11</v>
      </c>
      <c r="O334" t="s">
        <v>11</v>
      </c>
      <c r="P334" t="s">
        <v>21</v>
      </c>
      <c r="Q334">
        <v>9.1</v>
      </c>
      <c r="R334">
        <f t="shared" si="40"/>
        <v>0.45500000000000002</v>
      </c>
      <c r="S334" t="s">
        <v>11</v>
      </c>
      <c r="T334" t="s">
        <v>11</v>
      </c>
      <c r="U334" t="s">
        <v>11</v>
      </c>
      <c r="V334" t="s">
        <v>11</v>
      </c>
      <c r="W334" t="s">
        <v>11</v>
      </c>
      <c r="X334" t="s">
        <v>11</v>
      </c>
    </row>
    <row r="335" spans="1:24" x14ac:dyDescent="0.35">
      <c r="A335" t="s">
        <v>174</v>
      </c>
      <c r="B335" t="s">
        <v>111</v>
      </c>
      <c r="C335" t="s">
        <v>112</v>
      </c>
      <c r="D335" t="s">
        <v>15</v>
      </c>
      <c r="E335">
        <v>1825</v>
      </c>
      <c r="F335" t="str">
        <f t="shared" si="37"/>
        <v>5</v>
      </c>
      <c r="G335">
        <v>3</v>
      </c>
      <c r="H335" t="s">
        <v>25</v>
      </c>
      <c r="I335" t="s">
        <v>16</v>
      </c>
      <c r="J335" t="str">
        <f t="shared" si="38"/>
        <v>Medium</v>
      </c>
      <c r="K335">
        <v>6</v>
      </c>
      <c r="L335" t="str">
        <f t="shared" si="39"/>
        <v>Acidic</v>
      </c>
      <c r="M335" t="s">
        <v>11</v>
      </c>
      <c r="N335" t="s">
        <v>11</v>
      </c>
      <c r="O335" t="s">
        <v>11</v>
      </c>
      <c r="P335" t="s">
        <v>24</v>
      </c>
      <c r="Q335">
        <v>8.8000000000000007</v>
      </c>
      <c r="R335">
        <f t="shared" si="40"/>
        <v>0.44000000000000006</v>
      </c>
      <c r="S335" t="s">
        <v>11</v>
      </c>
      <c r="T335" t="s">
        <v>11</v>
      </c>
      <c r="U335" t="s">
        <v>11</v>
      </c>
      <c r="V335" t="s">
        <v>11</v>
      </c>
      <c r="W335" t="s">
        <v>11</v>
      </c>
      <c r="X335" t="s">
        <v>11</v>
      </c>
    </row>
    <row r="336" spans="1:24" x14ac:dyDescent="0.35">
      <c r="A336" t="s">
        <v>174</v>
      </c>
      <c r="B336" t="s">
        <v>111</v>
      </c>
      <c r="C336" t="s">
        <v>112</v>
      </c>
      <c r="D336" t="s">
        <v>15</v>
      </c>
      <c r="E336">
        <v>1825</v>
      </c>
      <c r="F336" t="str">
        <f t="shared" si="37"/>
        <v>5</v>
      </c>
      <c r="G336">
        <v>3</v>
      </c>
      <c r="H336" t="s">
        <v>25</v>
      </c>
      <c r="I336" t="s">
        <v>16</v>
      </c>
      <c r="J336" t="str">
        <f t="shared" si="38"/>
        <v>Medium</v>
      </c>
      <c r="K336">
        <v>6</v>
      </c>
      <c r="L336" t="str">
        <f t="shared" si="39"/>
        <v>Acidic</v>
      </c>
      <c r="M336" t="s">
        <v>11</v>
      </c>
      <c r="N336" t="s">
        <v>11</v>
      </c>
      <c r="O336" t="s">
        <v>11</v>
      </c>
      <c r="P336" t="s">
        <v>21</v>
      </c>
      <c r="Q336">
        <v>9.1</v>
      </c>
      <c r="R336">
        <f t="shared" si="40"/>
        <v>0.45500000000000002</v>
      </c>
      <c r="S336" t="s">
        <v>11</v>
      </c>
      <c r="T336" t="s">
        <v>11</v>
      </c>
      <c r="U336" t="s">
        <v>11</v>
      </c>
      <c r="V336" t="s">
        <v>11</v>
      </c>
      <c r="W336" t="s">
        <v>11</v>
      </c>
      <c r="X336" t="s">
        <v>11</v>
      </c>
    </row>
    <row r="337" spans="1:24" x14ac:dyDescent="0.35">
      <c r="A337" t="s">
        <v>174</v>
      </c>
      <c r="B337" t="s">
        <v>111</v>
      </c>
      <c r="C337" t="s">
        <v>112</v>
      </c>
      <c r="D337" t="s">
        <v>15</v>
      </c>
      <c r="E337">
        <v>1825</v>
      </c>
      <c r="F337" t="str">
        <f t="shared" si="37"/>
        <v>5</v>
      </c>
      <c r="G337">
        <v>3</v>
      </c>
      <c r="H337" t="s">
        <v>25</v>
      </c>
      <c r="I337" t="s">
        <v>16</v>
      </c>
      <c r="J337" t="str">
        <f t="shared" si="38"/>
        <v>Medium</v>
      </c>
      <c r="K337">
        <v>6</v>
      </c>
      <c r="L337" t="str">
        <f t="shared" si="39"/>
        <v>Acidic</v>
      </c>
      <c r="M337" t="s">
        <v>11</v>
      </c>
      <c r="N337" t="s">
        <v>11</v>
      </c>
      <c r="O337" t="s">
        <v>11</v>
      </c>
      <c r="P337" t="s">
        <v>24</v>
      </c>
      <c r="Q337">
        <v>8.8000000000000007</v>
      </c>
      <c r="R337">
        <f t="shared" si="40"/>
        <v>0.44000000000000006</v>
      </c>
      <c r="S337" t="s">
        <v>11</v>
      </c>
      <c r="T337" t="s">
        <v>11</v>
      </c>
      <c r="U337" t="s">
        <v>11</v>
      </c>
      <c r="V337" t="s">
        <v>11</v>
      </c>
      <c r="W337" t="s">
        <v>11</v>
      </c>
      <c r="X337" t="s">
        <v>11</v>
      </c>
    </row>
    <row r="338" spans="1:24" x14ac:dyDescent="0.35">
      <c r="A338" t="s">
        <v>174</v>
      </c>
      <c r="B338" t="s">
        <v>111</v>
      </c>
      <c r="C338" t="s">
        <v>112</v>
      </c>
      <c r="D338" t="s">
        <v>15</v>
      </c>
      <c r="E338">
        <v>1825</v>
      </c>
      <c r="F338" t="str">
        <f t="shared" si="37"/>
        <v>5</v>
      </c>
      <c r="G338">
        <v>3</v>
      </c>
      <c r="H338" t="s">
        <v>25</v>
      </c>
      <c r="I338" t="s">
        <v>16</v>
      </c>
      <c r="J338" t="str">
        <f t="shared" si="38"/>
        <v>Medium</v>
      </c>
      <c r="K338">
        <v>6</v>
      </c>
      <c r="L338" t="str">
        <f t="shared" si="39"/>
        <v>Acidic</v>
      </c>
      <c r="M338" t="s">
        <v>11</v>
      </c>
      <c r="N338" t="s">
        <v>11</v>
      </c>
      <c r="O338" t="s">
        <v>11</v>
      </c>
      <c r="P338" t="s">
        <v>21</v>
      </c>
      <c r="Q338">
        <v>6.8</v>
      </c>
      <c r="R338">
        <f t="shared" si="40"/>
        <v>0.34</v>
      </c>
      <c r="S338" t="s">
        <v>11</v>
      </c>
      <c r="T338" t="s">
        <v>11</v>
      </c>
      <c r="U338" t="s">
        <v>11</v>
      </c>
      <c r="V338" t="s">
        <v>11</v>
      </c>
      <c r="W338" t="s">
        <v>11</v>
      </c>
      <c r="X338" t="s">
        <v>11</v>
      </c>
    </row>
    <row r="339" spans="1:24" x14ac:dyDescent="0.35">
      <c r="A339" t="s">
        <v>174</v>
      </c>
      <c r="B339" t="s">
        <v>111</v>
      </c>
      <c r="C339" t="s">
        <v>112</v>
      </c>
      <c r="D339" t="s">
        <v>15</v>
      </c>
      <c r="E339">
        <v>1825</v>
      </c>
      <c r="F339" t="str">
        <f t="shared" si="37"/>
        <v>5</v>
      </c>
      <c r="G339">
        <v>3</v>
      </c>
      <c r="H339" t="s">
        <v>25</v>
      </c>
      <c r="I339" t="s">
        <v>16</v>
      </c>
      <c r="J339" t="str">
        <f t="shared" si="38"/>
        <v>Medium</v>
      </c>
      <c r="K339">
        <v>6</v>
      </c>
      <c r="L339" t="str">
        <f t="shared" si="39"/>
        <v>Acidic</v>
      </c>
      <c r="M339" t="s">
        <v>11</v>
      </c>
      <c r="N339" t="s">
        <v>11</v>
      </c>
      <c r="O339" t="s">
        <v>11</v>
      </c>
      <c r="P339" t="s">
        <v>24</v>
      </c>
      <c r="Q339">
        <v>7.6</v>
      </c>
      <c r="R339">
        <f t="shared" si="40"/>
        <v>0.38</v>
      </c>
      <c r="S339" t="s">
        <v>11</v>
      </c>
      <c r="T339" t="s">
        <v>11</v>
      </c>
      <c r="U339" t="s">
        <v>11</v>
      </c>
      <c r="V339" t="s">
        <v>11</v>
      </c>
      <c r="W339" t="s">
        <v>11</v>
      </c>
      <c r="X339" t="s">
        <v>11</v>
      </c>
    </row>
    <row r="340" spans="1:24" x14ac:dyDescent="0.35">
      <c r="A340" t="s">
        <v>174</v>
      </c>
      <c r="B340" t="s">
        <v>111</v>
      </c>
      <c r="C340" t="s">
        <v>112</v>
      </c>
      <c r="D340" t="s">
        <v>15</v>
      </c>
      <c r="E340">
        <v>1825</v>
      </c>
      <c r="F340" t="str">
        <f t="shared" si="37"/>
        <v>5</v>
      </c>
      <c r="G340">
        <v>3</v>
      </c>
      <c r="H340" t="s">
        <v>25</v>
      </c>
      <c r="I340" t="s">
        <v>16</v>
      </c>
      <c r="J340" t="str">
        <f t="shared" si="38"/>
        <v>Medium</v>
      </c>
      <c r="K340">
        <v>6</v>
      </c>
      <c r="L340" t="str">
        <f t="shared" si="39"/>
        <v>Acidic</v>
      </c>
      <c r="M340" t="s">
        <v>11</v>
      </c>
      <c r="N340" t="s">
        <v>11</v>
      </c>
      <c r="O340" t="s">
        <v>11</v>
      </c>
      <c r="P340" t="s">
        <v>21</v>
      </c>
      <c r="Q340">
        <v>9.3000000000000007</v>
      </c>
      <c r="R340">
        <f t="shared" si="40"/>
        <v>0.46500000000000008</v>
      </c>
      <c r="S340" t="s">
        <v>11</v>
      </c>
      <c r="T340" t="s">
        <v>11</v>
      </c>
      <c r="U340" t="s">
        <v>11</v>
      </c>
      <c r="V340" t="s">
        <v>11</v>
      </c>
      <c r="W340" t="s">
        <v>11</v>
      </c>
      <c r="X340" t="s">
        <v>11</v>
      </c>
    </row>
    <row r="341" spans="1:24" x14ac:dyDescent="0.35">
      <c r="A341" t="s">
        <v>174</v>
      </c>
      <c r="B341" t="s">
        <v>111</v>
      </c>
      <c r="C341" t="s">
        <v>112</v>
      </c>
      <c r="D341" t="s">
        <v>15</v>
      </c>
      <c r="E341">
        <v>1825</v>
      </c>
      <c r="F341" t="str">
        <f t="shared" si="37"/>
        <v>5</v>
      </c>
      <c r="G341">
        <v>3</v>
      </c>
      <c r="H341" t="s">
        <v>25</v>
      </c>
      <c r="I341" t="s">
        <v>16</v>
      </c>
      <c r="J341" t="str">
        <f t="shared" si="38"/>
        <v>Medium</v>
      </c>
      <c r="K341">
        <v>6</v>
      </c>
      <c r="L341" t="str">
        <f t="shared" si="39"/>
        <v>Acidic</v>
      </c>
      <c r="M341" t="s">
        <v>11</v>
      </c>
      <c r="N341" t="s">
        <v>11</v>
      </c>
      <c r="O341" t="s">
        <v>11</v>
      </c>
      <c r="P341" t="s">
        <v>24</v>
      </c>
      <c r="Q341">
        <v>9.6999999999999993</v>
      </c>
      <c r="R341">
        <f t="shared" si="40"/>
        <v>0.48499999999999999</v>
      </c>
      <c r="S341" t="s">
        <v>11</v>
      </c>
      <c r="T341" t="s">
        <v>11</v>
      </c>
      <c r="U341" t="s">
        <v>11</v>
      </c>
      <c r="V341" t="s">
        <v>11</v>
      </c>
      <c r="W341" t="s">
        <v>11</v>
      </c>
      <c r="X341" t="s">
        <v>11</v>
      </c>
    </row>
    <row r="342" spans="1:24" x14ac:dyDescent="0.35">
      <c r="A342" t="s">
        <v>174</v>
      </c>
      <c r="B342" t="s">
        <v>111</v>
      </c>
      <c r="C342" t="s">
        <v>112</v>
      </c>
      <c r="D342" t="s">
        <v>15</v>
      </c>
      <c r="E342">
        <v>1825</v>
      </c>
      <c r="F342" t="str">
        <f t="shared" si="37"/>
        <v>5</v>
      </c>
      <c r="G342">
        <v>3</v>
      </c>
      <c r="H342" t="s">
        <v>25</v>
      </c>
      <c r="I342" t="s">
        <v>16</v>
      </c>
      <c r="J342" t="str">
        <f t="shared" si="38"/>
        <v>Medium</v>
      </c>
      <c r="K342">
        <v>6</v>
      </c>
      <c r="L342" t="str">
        <f t="shared" si="39"/>
        <v>Acidic</v>
      </c>
      <c r="M342" t="s">
        <v>11</v>
      </c>
      <c r="N342" t="s">
        <v>11</v>
      </c>
      <c r="O342" t="s">
        <v>11</v>
      </c>
      <c r="P342" t="s">
        <v>21</v>
      </c>
      <c r="Q342">
        <v>9.1999999999999993</v>
      </c>
      <c r="R342">
        <f t="shared" si="40"/>
        <v>0.45999999999999996</v>
      </c>
      <c r="S342" t="s">
        <v>11</v>
      </c>
      <c r="T342" t="s">
        <v>11</v>
      </c>
      <c r="U342" t="s">
        <v>11</v>
      </c>
      <c r="V342" t="s">
        <v>11</v>
      </c>
      <c r="W342" t="s">
        <v>11</v>
      </c>
      <c r="X342" t="s">
        <v>11</v>
      </c>
    </row>
    <row r="343" spans="1:24" x14ac:dyDescent="0.35">
      <c r="A343" t="s">
        <v>174</v>
      </c>
      <c r="B343" t="s">
        <v>111</v>
      </c>
      <c r="C343" t="s">
        <v>112</v>
      </c>
      <c r="D343" t="s">
        <v>15</v>
      </c>
      <c r="E343">
        <v>1825</v>
      </c>
      <c r="F343" t="str">
        <f t="shared" si="37"/>
        <v>5</v>
      </c>
      <c r="G343">
        <v>3</v>
      </c>
      <c r="H343" t="s">
        <v>25</v>
      </c>
      <c r="I343" t="s">
        <v>16</v>
      </c>
      <c r="J343" t="str">
        <f t="shared" si="38"/>
        <v>Medium</v>
      </c>
      <c r="K343">
        <v>6</v>
      </c>
      <c r="L343" t="str">
        <f t="shared" si="39"/>
        <v>Acidic</v>
      </c>
      <c r="M343" t="s">
        <v>11</v>
      </c>
      <c r="N343" t="s">
        <v>11</v>
      </c>
      <c r="O343" t="s">
        <v>11</v>
      </c>
      <c r="P343" t="s">
        <v>24</v>
      </c>
      <c r="Q343">
        <v>8.9</v>
      </c>
      <c r="R343">
        <f t="shared" si="40"/>
        <v>0.44500000000000006</v>
      </c>
      <c r="S343" t="s">
        <v>11</v>
      </c>
      <c r="T343" t="s">
        <v>11</v>
      </c>
      <c r="U343" t="s">
        <v>11</v>
      </c>
      <c r="V343" t="s">
        <v>11</v>
      </c>
      <c r="W343" t="s">
        <v>11</v>
      </c>
      <c r="X343" t="s">
        <v>11</v>
      </c>
    </row>
    <row r="344" spans="1:24" x14ac:dyDescent="0.35">
      <c r="A344" t="s">
        <v>174</v>
      </c>
      <c r="B344" t="s">
        <v>111</v>
      </c>
      <c r="C344" t="s">
        <v>112</v>
      </c>
      <c r="D344" t="s">
        <v>15</v>
      </c>
      <c r="E344">
        <v>1825</v>
      </c>
      <c r="F344" t="str">
        <f t="shared" si="37"/>
        <v>5</v>
      </c>
      <c r="G344">
        <v>3</v>
      </c>
      <c r="H344" t="s">
        <v>25</v>
      </c>
      <c r="I344" t="s">
        <v>16</v>
      </c>
      <c r="J344" t="str">
        <f t="shared" si="38"/>
        <v>Medium</v>
      </c>
      <c r="K344">
        <v>6</v>
      </c>
      <c r="L344" t="str">
        <f t="shared" si="39"/>
        <v>Acidic</v>
      </c>
      <c r="M344" t="s">
        <v>11</v>
      </c>
      <c r="N344" t="s">
        <v>11</v>
      </c>
      <c r="O344" t="s">
        <v>11</v>
      </c>
      <c r="P344" t="s">
        <v>21</v>
      </c>
      <c r="Q344">
        <v>11.4</v>
      </c>
      <c r="R344">
        <f t="shared" si="40"/>
        <v>0.57000000000000006</v>
      </c>
      <c r="S344" t="s">
        <v>11</v>
      </c>
      <c r="T344" t="s">
        <v>11</v>
      </c>
      <c r="U344" t="s">
        <v>11</v>
      </c>
      <c r="V344" t="s">
        <v>11</v>
      </c>
      <c r="W344" t="s">
        <v>11</v>
      </c>
      <c r="X344" t="s">
        <v>11</v>
      </c>
    </row>
    <row r="345" spans="1:24" x14ac:dyDescent="0.35">
      <c r="A345" t="s">
        <v>174</v>
      </c>
      <c r="B345" t="s">
        <v>111</v>
      </c>
      <c r="C345" t="s">
        <v>112</v>
      </c>
      <c r="D345" t="s">
        <v>15</v>
      </c>
      <c r="E345">
        <v>1825</v>
      </c>
      <c r="F345" t="str">
        <f t="shared" si="37"/>
        <v>5</v>
      </c>
      <c r="G345">
        <v>3</v>
      </c>
      <c r="H345" t="s">
        <v>25</v>
      </c>
      <c r="I345" t="s">
        <v>16</v>
      </c>
      <c r="J345" t="str">
        <f t="shared" si="38"/>
        <v>Medium</v>
      </c>
      <c r="K345">
        <v>6</v>
      </c>
      <c r="L345" t="str">
        <f t="shared" si="39"/>
        <v>Acidic</v>
      </c>
      <c r="M345" t="s">
        <v>11</v>
      </c>
      <c r="N345" t="s">
        <v>11</v>
      </c>
      <c r="O345" t="s">
        <v>11</v>
      </c>
      <c r="P345" t="s">
        <v>24</v>
      </c>
      <c r="Q345">
        <v>11.6</v>
      </c>
      <c r="R345">
        <f t="shared" si="40"/>
        <v>0.57999999999999996</v>
      </c>
      <c r="S345" t="s">
        <v>11</v>
      </c>
      <c r="T345" t="s">
        <v>11</v>
      </c>
      <c r="U345" t="s">
        <v>11</v>
      </c>
      <c r="V345" t="s">
        <v>11</v>
      </c>
      <c r="W345" t="s">
        <v>11</v>
      </c>
      <c r="X345" t="s">
        <v>11</v>
      </c>
    </row>
    <row r="346" spans="1:24" x14ac:dyDescent="0.35">
      <c r="A346" t="s">
        <v>110</v>
      </c>
      <c r="B346" t="s">
        <v>111</v>
      </c>
      <c r="C346" t="s">
        <v>112</v>
      </c>
      <c r="D346" t="s">
        <v>15</v>
      </c>
      <c r="E346">
        <v>365</v>
      </c>
      <c r="F346" t="str">
        <f t="shared" si="37"/>
        <v>1</v>
      </c>
      <c r="G346">
        <v>4</v>
      </c>
      <c r="H346" t="s">
        <v>25</v>
      </c>
      <c r="I346" t="s">
        <v>175</v>
      </c>
      <c r="J346" t="str">
        <f t="shared" si="38"/>
        <v>Medium</v>
      </c>
      <c r="K346">
        <v>7.47</v>
      </c>
      <c r="L346" t="str">
        <f t="shared" si="39"/>
        <v>Alkaline</v>
      </c>
      <c r="M346">
        <v>8</v>
      </c>
      <c r="N346">
        <v>63</v>
      </c>
      <c r="O346" t="str">
        <f t="shared" ref="O346:O409" si="41">IF(N346&lt;101, "Low", IF(N346&lt;221, "Medium", IF(N346&gt;220, "High")))</f>
        <v>Low</v>
      </c>
      <c r="P346" t="s">
        <v>21</v>
      </c>
      <c r="Q346" t="s">
        <v>11</v>
      </c>
      <c r="R346" t="s">
        <v>11</v>
      </c>
      <c r="S346">
        <v>6.6</v>
      </c>
      <c r="T346">
        <v>0.3</v>
      </c>
      <c r="U346" t="s">
        <v>11</v>
      </c>
      <c r="V346" t="s">
        <v>11</v>
      </c>
      <c r="W346" t="s">
        <v>11</v>
      </c>
      <c r="X346" t="s">
        <v>11</v>
      </c>
    </row>
    <row r="347" spans="1:24" x14ac:dyDescent="0.35">
      <c r="A347" t="s">
        <v>110</v>
      </c>
      <c r="B347" t="s">
        <v>111</v>
      </c>
      <c r="C347" t="s">
        <v>112</v>
      </c>
      <c r="D347" t="s">
        <v>15</v>
      </c>
      <c r="E347">
        <v>365</v>
      </c>
      <c r="F347" t="str">
        <f t="shared" si="37"/>
        <v>1</v>
      </c>
      <c r="G347">
        <v>4</v>
      </c>
      <c r="H347" t="s">
        <v>25</v>
      </c>
      <c r="I347" t="s">
        <v>175</v>
      </c>
      <c r="J347" t="str">
        <f t="shared" si="38"/>
        <v>Medium</v>
      </c>
      <c r="K347">
        <v>6</v>
      </c>
      <c r="L347" t="str">
        <f t="shared" si="39"/>
        <v>Acidic</v>
      </c>
      <c r="M347">
        <v>9.1</v>
      </c>
      <c r="N347">
        <v>63</v>
      </c>
      <c r="O347" t="str">
        <f t="shared" si="41"/>
        <v>Low</v>
      </c>
      <c r="P347" t="s">
        <v>24</v>
      </c>
      <c r="Q347" t="s">
        <v>11</v>
      </c>
      <c r="R347" t="s">
        <v>11</v>
      </c>
      <c r="S347">
        <v>5.5</v>
      </c>
      <c r="T347">
        <v>0.5</v>
      </c>
      <c r="U347" t="s">
        <v>11</v>
      </c>
      <c r="V347" t="s">
        <v>11</v>
      </c>
      <c r="W347" t="s">
        <v>11</v>
      </c>
      <c r="X347" t="s">
        <v>11</v>
      </c>
    </row>
    <row r="348" spans="1:24" x14ac:dyDescent="0.35">
      <c r="A348" t="s">
        <v>176</v>
      </c>
      <c r="B348" t="s">
        <v>111</v>
      </c>
      <c r="C348" t="s">
        <v>177</v>
      </c>
      <c r="D348" t="s">
        <v>15</v>
      </c>
      <c r="E348">
        <v>2920</v>
      </c>
      <c r="F348" t="str">
        <f t="shared" si="37"/>
        <v>5</v>
      </c>
      <c r="G348">
        <v>4</v>
      </c>
      <c r="H348" t="s">
        <v>25</v>
      </c>
      <c r="I348" t="s">
        <v>16</v>
      </c>
      <c r="J348" t="str">
        <f t="shared" si="38"/>
        <v>Medium</v>
      </c>
      <c r="K348" t="s">
        <v>11</v>
      </c>
      <c r="L348" t="s">
        <v>11</v>
      </c>
      <c r="M348" t="s">
        <v>11</v>
      </c>
      <c r="N348" t="s">
        <v>11</v>
      </c>
      <c r="O348" t="s">
        <v>11</v>
      </c>
      <c r="P348" t="s">
        <v>21</v>
      </c>
      <c r="Q348">
        <v>10</v>
      </c>
      <c r="R348">
        <v>0.57999999999999996</v>
      </c>
      <c r="S348" t="s">
        <v>11</v>
      </c>
      <c r="T348" t="s">
        <v>11</v>
      </c>
      <c r="U348" t="s">
        <v>11</v>
      </c>
      <c r="V348" t="s">
        <v>11</v>
      </c>
      <c r="W348" t="s">
        <v>11</v>
      </c>
      <c r="X348" t="s">
        <v>11</v>
      </c>
    </row>
    <row r="349" spans="1:24" x14ac:dyDescent="0.35">
      <c r="A349" t="s">
        <v>176</v>
      </c>
      <c r="B349" t="s">
        <v>111</v>
      </c>
      <c r="C349" t="s">
        <v>177</v>
      </c>
      <c r="D349" t="s">
        <v>15</v>
      </c>
      <c r="E349">
        <v>2920</v>
      </c>
      <c r="F349" t="str">
        <f t="shared" si="37"/>
        <v>5</v>
      </c>
      <c r="G349">
        <v>4</v>
      </c>
      <c r="H349" t="s">
        <v>25</v>
      </c>
      <c r="I349" t="s">
        <v>16</v>
      </c>
      <c r="J349" t="str">
        <f t="shared" si="38"/>
        <v>Medium</v>
      </c>
      <c r="K349" t="s">
        <v>11</v>
      </c>
      <c r="L349" t="s">
        <v>11</v>
      </c>
      <c r="M349" t="s">
        <v>11</v>
      </c>
      <c r="N349" t="s">
        <v>11</v>
      </c>
      <c r="O349" t="s">
        <v>11</v>
      </c>
      <c r="P349" t="s">
        <v>24</v>
      </c>
      <c r="Q349">
        <v>9.1300000000000008</v>
      </c>
      <c r="R349">
        <v>0.57999999999999996</v>
      </c>
      <c r="S349" t="s">
        <v>11</v>
      </c>
      <c r="T349" t="s">
        <v>11</v>
      </c>
      <c r="U349" t="s">
        <v>11</v>
      </c>
      <c r="V349" t="s">
        <v>11</v>
      </c>
      <c r="W349" t="s">
        <v>11</v>
      </c>
      <c r="X349" t="s">
        <v>11</v>
      </c>
    </row>
    <row r="350" spans="1:24" x14ac:dyDescent="0.35">
      <c r="A350" t="s">
        <v>176</v>
      </c>
      <c r="B350" t="s">
        <v>111</v>
      </c>
      <c r="C350" t="s">
        <v>177</v>
      </c>
      <c r="D350" t="s">
        <v>15</v>
      </c>
      <c r="E350">
        <v>2920</v>
      </c>
      <c r="F350" t="str">
        <f t="shared" si="37"/>
        <v>5</v>
      </c>
      <c r="G350">
        <v>4</v>
      </c>
      <c r="H350" t="s">
        <v>25</v>
      </c>
      <c r="I350" t="s">
        <v>16</v>
      </c>
      <c r="J350" t="str">
        <f t="shared" si="38"/>
        <v>Medium</v>
      </c>
      <c r="K350" t="s">
        <v>11</v>
      </c>
      <c r="L350" t="s">
        <v>11</v>
      </c>
      <c r="M350" t="s">
        <v>11</v>
      </c>
      <c r="N350" t="s">
        <v>11</v>
      </c>
      <c r="O350" t="s">
        <v>11</v>
      </c>
      <c r="P350" t="s">
        <v>21</v>
      </c>
      <c r="Q350">
        <v>9</v>
      </c>
      <c r="R350">
        <v>0.57999999999999996</v>
      </c>
      <c r="S350" t="s">
        <v>11</v>
      </c>
      <c r="T350" t="s">
        <v>11</v>
      </c>
      <c r="U350" t="s">
        <v>11</v>
      </c>
      <c r="V350" t="s">
        <v>11</v>
      </c>
      <c r="W350" t="s">
        <v>11</v>
      </c>
      <c r="X350" t="s">
        <v>11</v>
      </c>
    </row>
    <row r="351" spans="1:24" x14ac:dyDescent="0.35">
      <c r="A351" t="s">
        <v>176</v>
      </c>
      <c r="B351" t="s">
        <v>111</v>
      </c>
      <c r="C351" t="s">
        <v>177</v>
      </c>
      <c r="D351" t="s">
        <v>15</v>
      </c>
      <c r="E351">
        <v>2920</v>
      </c>
      <c r="F351" t="str">
        <f t="shared" si="37"/>
        <v>5</v>
      </c>
      <c r="G351">
        <v>4</v>
      </c>
      <c r="H351" t="s">
        <v>25</v>
      </c>
      <c r="I351" t="s">
        <v>16</v>
      </c>
      <c r="J351" t="str">
        <f t="shared" si="38"/>
        <v>Medium</v>
      </c>
      <c r="K351" t="s">
        <v>11</v>
      </c>
      <c r="L351" t="s">
        <v>11</v>
      </c>
      <c r="M351" t="s">
        <v>11</v>
      </c>
      <c r="N351" t="s">
        <v>11</v>
      </c>
      <c r="O351" t="s">
        <v>11</v>
      </c>
      <c r="P351" t="s">
        <v>24</v>
      </c>
      <c r="Q351">
        <v>9.1</v>
      </c>
      <c r="R351">
        <v>0.57999999999999996</v>
      </c>
      <c r="S351" t="s">
        <v>11</v>
      </c>
      <c r="T351" t="s">
        <v>11</v>
      </c>
      <c r="U351" t="s">
        <v>11</v>
      </c>
      <c r="V351" t="s">
        <v>11</v>
      </c>
      <c r="W351" t="s">
        <v>11</v>
      </c>
      <c r="X351" t="s">
        <v>11</v>
      </c>
    </row>
    <row r="352" spans="1:24" x14ac:dyDescent="0.35">
      <c r="A352" t="s">
        <v>176</v>
      </c>
      <c r="B352" t="s">
        <v>111</v>
      </c>
      <c r="C352" t="s">
        <v>177</v>
      </c>
      <c r="D352" t="s">
        <v>15</v>
      </c>
      <c r="E352">
        <v>2920</v>
      </c>
      <c r="F352" t="str">
        <f t="shared" si="37"/>
        <v>5</v>
      </c>
      <c r="G352">
        <v>4</v>
      </c>
      <c r="H352" t="s">
        <v>25</v>
      </c>
      <c r="I352" t="s">
        <v>16</v>
      </c>
      <c r="J352" t="str">
        <f t="shared" si="38"/>
        <v>Medium</v>
      </c>
      <c r="K352" t="s">
        <v>11</v>
      </c>
      <c r="L352" t="s">
        <v>11</v>
      </c>
      <c r="M352" t="s">
        <v>11</v>
      </c>
      <c r="N352" t="s">
        <v>11</v>
      </c>
      <c r="O352" t="s">
        <v>11</v>
      </c>
      <c r="P352" t="s">
        <v>21</v>
      </c>
      <c r="Q352">
        <v>11.1</v>
      </c>
      <c r="R352">
        <v>0.57999999999999996</v>
      </c>
      <c r="S352" t="s">
        <v>11</v>
      </c>
      <c r="T352" t="s">
        <v>11</v>
      </c>
      <c r="U352" t="s">
        <v>11</v>
      </c>
      <c r="V352" t="s">
        <v>11</v>
      </c>
      <c r="W352" t="s">
        <v>11</v>
      </c>
      <c r="X352" t="s">
        <v>11</v>
      </c>
    </row>
    <row r="353" spans="1:24" x14ac:dyDescent="0.35">
      <c r="A353" t="s">
        <v>176</v>
      </c>
      <c r="B353" t="s">
        <v>111</v>
      </c>
      <c r="C353" t="s">
        <v>177</v>
      </c>
      <c r="D353" t="s">
        <v>15</v>
      </c>
      <c r="E353">
        <v>2920</v>
      </c>
      <c r="F353" t="str">
        <f t="shared" si="37"/>
        <v>5</v>
      </c>
      <c r="G353">
        <v>4</v>
      </c>
      <c r="H353" t="s">
        <v>25</v>
      </c>
      <c r="I353" t="s">
        <v>16</v>
      </c>
      <c r="J353" t="str">
        <f t="shared" si="38"/>
        <v>Medium</v>
      </c>
      <c r="K353" t="s">
        <v>11</v>
      </c>
      <c r="L353" t="s">
        <v>11</v>
      </c>
      <c r="M353" t="s">
        <v>11</v>
      </c>
      <c r="N353" t="s">
        <v>11</v>
      </c>
      <c r="O353" t="s">
        <v>11</v>
      </c>
      <c r="P353" t="s">
        <v>24</v>
      </c>
      <c r="Q353">
        <v>10.5</v>
      </c>
      <c r="R353">
        <v>0.57999999999999996</v>
      </c>
      <c r="S353" t="s">
        <v>11</v>
      </c>
      <c r="T353" t="s">
        <v>11</v>
      </c>
      <c r="U353" t="s">
        <v>11</v>
      </c>
      <c r="V353" t="s">
        <v>11</v>
      </c>
      <c r="W353" t="s">
        <v>11</v>
      </c>
      <c r="X353" t="s">
        <v>11</v>
      </c>
    </row>
    <row r="354" spans="1:24" x14ac:dyDescent="0.35">
      <c r="A354" t="s">
        <v>176</v>
      </c>
      <c r="B354" t="s">
        <v>111</v>
      </c>
      <c r="C354" t="s">
        <v>177</v>
      </c>
      <c r="D354" t="s">
        <v>15</v>
      </c>
      <c r="E354">
        <v>2920</v>
      </c>
      <c r="F354" t="str">
        <f t="shared" si="37"/>
        <v>5</v>
      </c>
      <c r="G354">
        <v>4</v>
      </c>
      <c r="H354" t="s">
        <v>25</v>
      </c>
      <c r="I354" t="s">
        <v>16</v>
      </c>
      <c r="J354" t="str">
        <f t="shared" si="38"/>
        <v>Medium</v>
      </c>
      <c r="K354" t="s">
        <v>11</v>
      </c>
      <c r="L354" t="s">
        <v>11</v>
      </c>
      <c r="M354" t="s">
        <v>11</v>
      </c>
      <c r="N354" t="s">
        <v>11</v>
      </c>
      <c r="O354" t="s">
        <v>11</v>
      </c>
      <c r="P354" t="s">
        <v>21</v>
      </c>
      <c r="Q354">
        <v>5.39</v>
      </c>
      <c r="R354">
        <v>0.57999999999999996</v>
      </c>
      <c r="S354" t="s">
        <v>11</v>
      </c>
      <c r="T354" t="s">
        <v>11</v>
      </c>
      <c r="U354" t="s">
        <v>11</v>
      </c>
      <c r="V354" t="s">
        <v>11</v>
      </c>
      <c r="W354" t="s">
        <v>11</v>
      </c>
      <c r="X354" t="s">
        <v>11</v>
      </c>
    </row>
    <row r="355" spans="1:24" x14ac:dyDescent="0.35">
      <c r="A355" t="s">
        <v>176</v>
      </c>
      <c r="B355" t="s">
        <v>111</v>
      </c>
      <c r="C355" t="s">
        <v>177</v>
      </c>
      <c r="D355" t="s">
        <v>15</v>
      </c>
      <c r="E355">
        <v>2920</v>
      </c>
      <c r="F355" t="str">
        <f t="shared" si="37"/>
        <v>5</v>
      </c>
      <c r="G355">
        <v>4</v>
      </c>
      <c r="H355" t="s">
        <v>25</v>
      </c>
      <c r="I355" t="s">
        <v>16</v>
      </c>
      <c r="J355" t="str">
        <f t="shared" si="38"/>
        <v>Medium</v>
      </c>
      <c r="K355" t="s">
        <v>11</v>
      </c>
      <c r="L355" t="s">
        <v>11</v>
      </c>
      <c r="M355" t="s">
        <v>11</v>
      </c>
      <c r="N355" t="s">
        <v>11</v>
      </c>
      <c r="O355" t="s">
        <v>11</v>
      </c>
      <c r="P355" t="s">
        <v>24</v>
      </c>
      <c r="Q355">
        <v>7.78</v>
      </c>
      <c r="R355">
        <v>0.57999999999999996</v>
      </c>
      <c r="S355" t="s">
        <v>11</v>
      </c>
      <c r="T355" t="s">
        <v>11</v>
      </c>
      <c r="U355" t="s">
        <v>11</v>
      </c>
      <c r="V355" t="s">
        <v>11</v>
      </c>
      <c r="W355" t="s">
        <v>11</v>
      </c>
      <c r="X355" t="s">
        <v>11</v>
      </c>
    </row>
    <row r="356" spans="1:24" x14ac:dyDescent="0.35">
      <c r="A356" t="s">
        <v>176</v>
      </c>
      <c r="B356" t="s">
        <v>111</v>
      </c>
      <c r="C356" t="s">
        <v>177</v>
      </c>
      <c r="D356" t="s">
        <v>15</v>
      </c>
      <c r="E356">
        <v>2920</v>
      </c>
      <c r="F356" t="str">
        <f t="shared" si="37"/>
        <v>5</v>
      </c>
      <c r="G356">
        <v>4</v>
      </c>
      <c r="H356" t="s">
        <v>25</v>
      </c>
      <c r="I356" t="s">
        <v>16</v>
      </c>
      <c r="J356" t="str">
        <f t="shared" si="38"/>
        <v>Medium</v>
      </c>
      <c r="K356" t="s">
        <v>11</v>
      </c>
      <c r="L356" t="s">
        <v>11</v>
      </c>
      <c r="M356" t="s">
        <v>11</v>
      </c>
      <c r="N356" t="s">
        <v>11</v>
      </c>
      <c r="O356" t="s">
        <v>11</v>
      </c>
      <c r="P356" t="s">
        <v>21</v>
      </c>
      <c r="Q356">
        <v>6.33</v>
      </c>
      <c r="R356">
        <v>0.57999999999999996</v>
      </c>
      <c r="S356" t="s">
        <v>11</v>
      </c>
      <c r="T356" t="s">
        <v>11</v>
      </c>
      <c r="U356" t="s">
        <v>11</v>
      </c>
      <c r="V356" t="s">
        <v>11</v>
      </c>
      <c r="W356" t="s">
        <v>11</v>
      </c>
      <c r="X356" t="s">
        <v>11</v>
      </c>
    </row>
    <row r="357" spans="1:24" x14ac:dyDescent="0.35">
      <c r="A357" t="s">
        <v>176</v>
      </c>
      <c r="B357" t="s">
        <v>111</v>
      </c>
      <c r="C357" t="s">
        <v>177</v>
      </c>
      <c r="D357" t="s">
        <v>15</v>
      </c>
      <c r="E357">
        <v>2920</v>
      </c>
      <c r="F357" t="str">
        <f t="shared" si="37"/>
        <v>5</v>
      </c>
      <c r="G357">
        <v>4</v>
      </c>
      <c r="H357" t="s">
        <v>25</v>
      </c>
      <c r="I357" t="s">
        <v>16</v>
      </c>
      <c r="J357" t="str">
        <f t="shared" si="38"/>
        <v>Medium</v>
      </c>
      <c r="K357" t="s">
        <v>11</v>
      </c>
      <c r="L357" t="s">
        <v>11</v>
      </c>
      <c r="M357" t="s">
        <v>11</v>
      </c>
      <c r="N357" t="s">
        <v>11</v>
      </c>
      <c r="O357" t="s">
        <v>11</v>
      </c>
      <c r="P357" t="s">
        <v>24</v>
      </c>
      <c r="Q357">
        <v>4.95</v>
      </c>
      <c r="R357">
        <v>0.57999999999999996</v>
      </c>
      <c r="S357" t="s">
        <v>11</v>
      </c>
      <c r="T357" t="s">
        <v>11</v>
      </c>
      <c r="U357" t="s">
        <v>11</v>
      </c>
      <c r="V357" t="s">
        <v>11</v>
      </c>
      <c r="W357" t="s">
        <v>11</v>
      </c>
      <c r="X357" t="s">
        <v>11</v>
      </c>
    </row>
    <row r="358" spans="1:24" x14ac:dyDescent="0.35">
      <c r="A358" t="s">
        <v>176</v>
      </c>
      <c r="B358" t="s">
        <v>111</v>
      </c>
      <c r="C358" t="s">
        <v>177</v>
      </c>
      <c r="D358" t="s">
        <v>15</v>
      </c>
      <c r="E358">
        <v>2920</v>
      </c>
      <c r="F358" t="str">
        <f t="shared" si="37"/>
        <v>5</v>
      </c>
      <c r="G358">
        <v>4</v>
      </c>
      <c r="H358" t="s">
        <v>25</v>
      </c>
      <c r="I358" t="s">
        <v>16</v>
      </c>
      <c r="J358" t="str">
        <f t="shared" si="38"/>
        <v>Medium</v>
      </c>
      <c r="K358" t="s">
        <v>11</v>
      </c>
      <c r="L358" t="s">
        <v>11</v>
      </c>
      <c r="M358" t="s">
        <v>11</v>
      </c>
      <c r="N358" t="s">
        <v>11</v>
      </c>
      <c r="O358" t="s">
        <v>11</v>
      </c>
      <c r="P358" t="s">
        <v>21</v>
      </c>
      <c r="Q358">
        <v>8.15</v>
      </c>
      <c r="R358">
        <v>0.57999999999999996</v>
      </c>
      <c r="S358" t="s">
        <v>11</v>
      </c>
      <c r="T358" t="s">
        <v>11</v>
      </c>
      <c r="U358" t="s">
        <v>11</v>
      </c>
      <c r="V358" t="s">
        <v>11</v>
      </c>
      <c r="W358" t="s">
        <v>11</v>
      </c>
      <c r="X358" t="s">
        <v>11</v>
      </c>
    </row>
    <row r="359" spans="1:24" x14ac:dyDescent="0.35">
      <c r="A359" t="s">
        <v>176</v>
      </c>
      <c r="B359" t="s">
        <v>111</v>
      </c>
      <c r="C359" t="s">
        <v>177</v>
      </c>
      <c r="D359" t="s">
        <v>15</v>
      </c>
      <c r="E359">
        <v>2920</v>
      </c>
      <c r="F359" t="str">
        <f t="shared" si="37"/>
        <v>5</v>
      </c>
      <c r="G359">
        <v>4</v>
      </c>
      <c r="H359" t="s">
        <v>25</v>
      </c>
      <c r="I359" t="s">
        <v>16</v>
      </c>
      <c r="J359" t="str">
        <f t="shared" si="38"/>
        <v>Medium</v>
      </c>
      <c r="K359" t="s">
        <v>11</v>
      </c>
      <c r="L359" t="s">
        <v>11</v>
      </c>
      <c r="M359" t="s">
        <v>11</v>
      </c>
      <c r="N359" t="s">
        <v>11</v>
      </c>
      <c r="O359" t="s">
        <v>11</v>
      </c>
      <c r="P359" t="s">
        <v>24</v>
      </c>
      <c r="Q359">
        <v>10.66</v>
      </c>
      <c r="R359">
        <v>0.57999999999999996</v>
      </c>
      <c r="S359" t="s">
        <v>11</v>
      </c>
      <c r="T359" t="s">
        <v>11</v>
      </c>
      <c r="U359" t="s">
        <v>11</v>
      </c>
      <c r="V359" t="s">
        <v>11</v>
      </c>
      <c r="W359" t="s">
        <v>11</v>
      </c>
      <c r="X359" t="s">
        <v>11</v>
      </c>
    </row>
    <row r="360" spans="1:24" x14ac:dyDescent="0.35">
      <c r="A360" t="s">
        <v>176</v>
      </c>
      <c r="B360" t="s">
        <v>111</v>
      </c>
      <c r="C360" t="s">
        <v>177</v>
      </c>
      <c r="D360" t="s">
        <v>15</v>
      </c>
      <c r="E360">
        <v>2920</v>
      </c>
      <c r="F360" t="str">
        <f t="shared" si="37"/>
        <v>5</v>
      </c>
      <c r="G360">
        <v>4</v>
      </c>
      <c r="H360" t="s">
        <v>25</v>
      </c>
      <c r="I360" t="s">
        <v>16</v>
      </c>
      <c r="J360" t="str">
        <f t="shared" si="38"/>
        <v>Medium</v>
      </c>
      <c r="K360" t="s">
        <v>11</v>
      </c>
      <c r="L360" t="s">
        <v>11</v>
      </c>
      <c r="M360" t="s">
        <v>11</v>
      </c>
      <c r="N360" t="s">
        <v>11</v>
      </c>
      <c r="O360" t="s">
        <v>11</v>
      </c>
      <c r="P360" t="s">
        <v>21</v>
      </c>
      <c r="Q360">
        <v>3.26</v>
      </c>
      <c r="R360">
        <v>0.57999999999999996</v>
      </c>
      <c r="S360" t="s">
        <v>11</v>
      </c>
      <c r="T360" t="s">
        <v>11</v>
      </c>
      <c r="U360" t="s">
        <v>11</v>
      </c>
      <c r="V360" t="s">
        <v>11</v>
      </c>
      <c r="W360" t="s">
        <v>11</v>
      </c>
      <c r="X360" t="s">
        <v>11</v>
      </c>
    </row>
    <row r="361" spans="1:24" x14ac:dyDescent="0.35">
      <c r="A361" t="s">
        <v>176</v>
      </c>
      <c r="B361" t="s">
        <v>111</v>
      </c>
      <c r="C361" t="s">
        <v>177</v>
      </c>
      <c r="D361" t="s">
        <v>15</v>
      </c>
      <c r="E361">
        <v>2920</v>
      </c>
      <c r="F361" t="str">
        <f t="shared" si="37"/>
        <v>5</v>
      </c>
      <c r="G361">
        <v>4</v>
      </c>
      <c r="H361" t="s">
        <v>25</v>
      </c>
      <c r="I361" t="s">
        <v>16</v>
      </c>
      <c r="J361" t="str">
        <f t="shared" si="38"/>
        <v>Medium</v>
      </c>
      <c r="K361" t="s">
        <v>11</v>
      </c>
      <c r="L361" t="s">
        <v>11</v>
      </c>
      <c r="M361" t="s">
        <v>11</v>
      </c>
      <c r="N361" t="s">
        <v>11</v>
      </c>
      <c r="O361" t="s">
        <v>11</v>
      </c>
      <c r="P361" t="s">
        <v>24</v>
      </c>
      <c r="Q361">
        <v>3.64</v>
      </c>
      <c r="R361">
        <v>0.57999999999999996</v>
      </c>
      <c r="S361" t="s">
        <v>11</v>
      </c>
      <c r="T361" t="s">
        <v>11</v>
      </c>
      <c r="U361" t="s">
        <v>11</v>
      </c>
      <c r="V361" t="s">
        <v>11</v>
      </c>
      <c r="W361" t="s">
        <v>11</v>
      </c>
      <c r="X361" t="s">
        <v>11</v>
      </c>
    </row>
    <row r="362" spans="1:24" x14ac:dyDescent="0.35">
      <c r="A362" t="s">
        <v>176</v>
      </c>
      <c r="B362" t="s">
        <v>111</v>
      </c>
      <c r="C362" t="s">
        <v>177</v>
      </c>
      <c r="D362" t="s">
        <v>15</v>
      </c>
      <c r="E362">
        <v>2920</v>
      </c>
      <c r="F362" t="str">
        <f t="shared" si="37"/>
        <v>5</v>
      </c>
      <c r="G362">
        <v>4</v>
      </c>
      <c r="H362" t="s">
        <v>25</v>
      </c>
      <c r="I362" t="s">
        <v>16</v>
      </c>
      <c r="J362" t="str">
        <f t="shared" si="38"/>
        <v>Medium</v>
      </c>
      <c r="K362" t="s">
        <v>11</v>
      </c>
      <c r="L362" t="s">
        <v>11</v>
      </c>
      <c r="M362" t="s">
        <v>11</v>
      </c>
      <c r="N362" t="s">
        <v>11</v>
      </c>
      <c r="O362" t="s">
        <v>11</v>
      </c>
      <c r="P362" t="s">
        <v>21</v>
      </c>
      <c r="Q362">
        <v>4.2300000000000004</v>
      </c>
      <c r="R362">
        <v>0.57999999999999996</v>
      </c>
      <c r="S362" t="s">
        <v>11</v>
      </c>
      <c r="T362" t="s">
        <v>11</v>
      </c>
      <c r="U362" t="s">
        <v>11</v>
      </c>
      <c r="V362" t="s">
        <v>11</v>
      </c>
      <c r="W362" t="s">
        <v>11</v>
      </c>
      <c r="X362" t="s">
        <v>11</v>
      </c>
    </row>
    <row r="363" spans="1:24" x14ac:dyDescent="0.35">
      <c r="A363" t="s">
        <v>176</v>
      </c>
      <c r="B363" t="s">
        <v>111</v>
      </c>
      <c r="C363" t="s">
        <v>177</v>
      </c>
      <c r="D363" t="s">
        <v>15</v>
      </c>
      <c r="E363">
        <v>2920</v>
      </c>
      <c r="F363" t="str">
        <f t="shared" si="37"/>
        <v>5</v>
      </c>
      <c r="G363">
        <v>4</v>
      </c>
      <c r="H363" t="s">
        <v>25</v>
      </c>
      <c r="I363" t="s">
        <v>16</v>
      </c>
      <c r="J363" t="str">
        <f t="shared" si="38"/>
        <v>Medium</v>
      </c>
      <c r="K363" t="s">
        <v>11</v>
      </c>
      <c r="L363" t="s">
        <v>11</v>
      </c>
      <c r="M363" t="s">
        <v>11</v>
      </c>
      <c r="N363" t="s">
        <v>11</v>
      </c>
      <c r="O363" t="s">
        <v>11</v>
      </c>
      <c r="P363" t="s">
        <v>24</v>
      </c>
      <c r="Q363">
        <v>5.97</v>
      </c>
      <c r="R363">
        <v>0.57999999999999996</v>
      </c>
      <c r="S363" t="s">
        <v>11</v>
      </c>
      <c r="T363" t="s">
        <v>11</v>
      </c>
      <c r="U363" t="s">
        <v>11</v>
      </c>
      <c r="V363" t="s">
        <v>11</v>
      </c>
      <c r="W363" t="s">
        <v>11</v>
      </c>
      <c r="X363" t="s">
        <v>11</v>
      </c>
    </row>
    <row r="364" spans="1:24" x14ac:dyDescent="0.35">
      <c r="A364" t="s">
        <v>178</v>
      </c>
      <c r="B364" t="s">
        <v>111</v>
      </c>
      <c r="C364" t="s">
        <v>179</v>
      </c>
      <c r="D364" t="s">
        <v>17</v>
      </c>
      <c r="E364">
        <v>4380</v>
      </c>
      <c r="F364" t="str">
        <f t="shared" si="37"/>
        <v>5</v>
      </c>
      <c r="G364">
        <v>3</v>
      </c>
      <c r="H364" t="s">
        <v>25</v>
      </c>
      <c r="I364" t="s">
        <v>59</v>
      </c>
      <c r="J364" t="str">
        <f t="shared" si="38"/>
        <v>Medium</v>
      </c>
      <c r="K364" t="s">
        <v>11</v>
      </c>
      <c r="L364" t="s">
        <v>11</v>
      </c>
      <c r="M364" t="s">
        <v>11</v>
      </c>
      <c r="N364">
        <v>34</v>
      </c>
      <c r="O364" t="str">
        <f t="shared" si="41"/>
        <v>Low</v>
      </c>
      <c r="P364" t="s">
        <v>21</v>
      </c>
      <c r="Q364">
        <v>0.6</v>
      </c>
      <c r="R364">
        <f t="shared" ref="R364:R427" si="42">Q364*0.05</f>
        <v>0.03</v>
      </c>
      <c r="S364" t="s">
        <v>11</v>
      </c>
      <c r="T364" t="s">
        <v>11</v>
      </c>
      <c r="U364" t="s">
        <v>11</v>
      </c>
      <c r="V364" t="s">
        <v>11</v>
      </c>
      <c r="W364" t="s">
        <v>11</v>
      </c>
      <c r="X364" t="s">
        <v>11</v>
      </c>
    </row>
    <row r="365" spans="1:24" x14ac:dyDescent="0.35">
      <c r="A365" t="s">
        <v>178</v>
      </c>
      <c r="B365" t="s">
        <v>111</v>
      </c>
      <c r="C365" t="s">
        <v>179</v>
      </c>
      <c r="D365" t="s">
        <v>17</v>
      </c>
      <c r="E365">
        <v>4380</v>
      </c>
      <c r="F365" t="str">
        <f t="shared" si="37"/>
        <v>5</v>
      </c>
      <c r="G365">
        <v>3</v>
      </c>
      <c r="H365" t="s">
        <v>25</v>
      </c>
      <c r="I365" t="s">
        <v>59</v>
      </c>
      <c r="J365" t="str">
        <f t="shared" si="38"/>
        <v>Medium</v>
      </c>
      <c r="K365" t="s">
        <v>11</v>
      </c>
      <c r="L365" t="s">
        <v>11</v>
      </c>
      <c r="M365" t="s">
        <v>11</v>
      </c>
      <c r="N365">
        <v>34</v>
      </c>
      <c r="O365" t="str">
        <f t="shared" si="41"/>
        <v>Low</v>
      </c>
      <c r="P365" t="s">
        <v>24</v>
      </c>
      <c r="Q365">
        <v>7.0000000000000007E-2</v>
      </c>
      <c r="R365">
        <f t="shared" si="42"/>
        <v>3.5000000000000005E-3</v>
      </c>
      <c r="S365" t="s">
        <v>11</v>
      </c>
      <c r="T365" t="s">
        <v>11</v>
      </c>
      <c r="U365" t="s">
        <v>11</v>
      </c>
      <c r="V365" t="s">
        <v>11</v>
      </c>
      <c r="W365" t="s">
        <v>11</v>
      </c>
      <c r="X365" t="s">
        <v>11</v>
      </c>
    </row>
    <row r="366" spans="1:24" x14ac:dyDescent="0.35">
      <c r="A366" t="s">
        <v>178</v>
      </c>
      <c r="B366" t="s">
        <v>111</v>
      </c>
      <c r="C366" t="s">
        <v>179</v>
      </c>
      <c r="D366" t="s">
        <v>17</v>
      </c>
      <c r="E366">
        <v>4380</v>
      </c>
      <c r="F366" t="str">
        <f t="shared" si="37"/>
        <v>5</v>
      </c>
      <c r="G366">
        <v>3</v>
      </c>
      <c r="H366" t="s">
        <v>25</v>
      </c>
      <c r="I366" t="s">
        <v>59</v>
      </c>
      <c r="J366" t="str">
        <f t="shared" si="38"/>
        <v>Medium</v>
      </c>
      <c r="K366" t="s">
        <v>11</v>
      </c>
      <c r="L366" t="s">
        <v>11</v>
      </c>
      <c r="M366" t="s">
        <v>11</v>
      </c>
      <c r="N366">
        <v>67</v>
      </c>
      <c r="O366" t="str">
        <f t="shared" si="41"/>
        <v>Low</v>
      </c>
      <c r="P366" t="s">
        <v>21</v>
      </c>
      <c r="Q366">
        <v>7.0000000000000007E-2</v>
      </c>
      <c r="R366">
        <f t="shared" si="42"/>
        <v>3.5000000000000005E-3</v>
      </c>
      <c r="S366" t="s">
        <v>11</v>
      </c>
      <c r="T366" t="s">
        <v>11</v>
      </c>
      <c r="U366" t="s">
        <v>11</v>
      </c>
      <c r="V366" t="s">
        <v>11</v>
      </c>
      <c r="W366" t="s">
        <v>11</v>
      </c>
      <c r="X366" t="s">
        <v>11</v>
      </c>
    </row>
    <row r="367" spans="1:24" x14ac:dyDescent="0.35">
      <c r="A367" t="s">
        <v>178</v>
      </c>
      <c r="B367" t="s">
        <v>111</v>
      </c>
      <c r="C367" t="s">
        <v>179</v>
      </c>
      <c r="D367" t="s">
        <v>17</v>
      </c>
      <c r="E367">
        <v>4380</v>
      </c>
      <c r="F367" t="str">
        <f t="shared" si="37"/>
        <v>5</v>
      </c>
      <c r="G367">
        <v>3</v>
      </c>
      <c r="H367" t="s">
        <v>25</v>
      </c>
      <c r="I367" t="s">
        <v>59</v>
      </c>
      <c r="J367" t="str">
        <f t="shared" si="38"/>
        <v>Medium</v>
      </c>
      <c r="K367" t="s">
        <v>11</v>
      </c>
      <c r="L367" t="s">
        <v>11</v>
      </c>
      <c r="M367" t="s">
        <v>11</v>
      </c>
      <c r="N367">
        <v>67</v>
      </c>
      <c r="O367" t="str">
        <f t="shared" si="41"/>
        <v>Low</v>
      </c>
      <c r="P367" t="s">
        <v>24</v>
      </c>
      <c r="Q367">
        <v>0.04</v>
      </c>
      <c r="R367">
        <f t="shared" si="42"/>
        <v>2E-3</v>
      </c>
      <c r="S367" t="s">
        <v>11</v>
      </c>
      <c r="T367" t="s">
        <v>11</v>
      </c>
      <c r="U367" t="s">
        <v>11</v>
      </c>
      <c r="V367" t="s">
        <v>11</v>
      </c>
      <c r="W367" t="s">
        <v>11</v>
      </c>
      <c r="X367" t="s">
        <v>11</v>
      </c>
    </row>
    <row r="368" spans="1:24" x14ac:dyDescent="0.35">
      <c r="A368" t="s">
        <v>178</v>
      </c>
      <c r="B368" t="s">
        <v>111</v>
      </c>
      <c r="C368" t="s">
        <v>179</v>
      </c>
      <c r="D368" t="s">
        <v>17</v>
      </c>
      <c r="E368">
        <v>4380</v>
      </c>
      <c r="F368" t="str">
        <f t="shared" si="37"/>
        <v>5</v>
      </c>
      <c r="G368">
        <v>3</v>
      </c>
      <c r="H368" t="s">
        <v>25</v>
      </c>
      <c r="I368" t="s">
        <v>59</v>
      </c>
      <c r="J368" t="str">
        <f t="shared" si="38"/>
        <v>Medium</v>
      </c>
      <c r="K368" t="s">
        <v>11</v>
      </c>
      <c r="L368" t="s">
        <v>11</v>
      </c>
      <c r="M368" t="s">
        <v>11</v>
      </c>
      <c r="N368">
        <v>101</v>
      </c>
      <c r="O368" t="str">
        <f t="shared" si="41"/>
        <v>Medium</v>
      </c>
      <c r="P368" t="s">
        <v>21</v>
      </c>
      <c r="Q368">
        <v>0.05</v>
      </c>
      <c r="R368">
        <f t="shared" si="42"/>
        <v>2.5000000000000005E-3</v>
      </c>
      <c r="S368" t="s">
        <v>11</v>
      </c>
      <c r="T368" t="s">
        <v>11</v>
      </c>
      <c r="U368" t="s">
        <v>11</v>
      </c>
      <c r="V368" t="s">
        <v>11</v>
      </c>
      <c r="W368" t="s">
        <v>11</v>
      </c>
      <c r="X368" t="s">
        <v>11</v>
      </c>
    </row>
    <row r="369" spans="1:24" x14ac:dyDescent="0.35">
      <c r="A369" t="s">
        <v>178</v>
      </c>
      <c r="B369" t="s">
        <v>111</v>
      </c>
      <c r="C369" t="s">
        <v>179</v>
      </c>
      <c r="D369" t="s">
        <v>17</v>
      </c>
      <c r="E369">
        <v>4380</v>
      </c>
      <c r="F369" t="str">
        <f t="shared" si="37"/>
        <v>5</v>
      </c>
      <c r="G369">
        <v>3</v>
      </c>
      <c r="H369" t="s">
        <v>25</v>
      </c>
      <c r="I369" t="s">
        <v>59</v>
      </c>
      <c r="J369" t="str">
        <f t="shared" si="38"/>
        <v>Medium</v>
      </c>
      <c r="K369" t="s">
        <v>11</v>
      </c>
      <c r="L369" t="s">
        <v>11</v>
      </c>
      <c r="M369" t="s">
        <v>11</v>
      </c>
      <c r="N369">
        <v>101</v>
      </c>
      <c r="O369" t="str">
        <f t="shared" si="41"/>
        <v>Medium</v>
      </c>
      <c r="P369" t="s">
        <v>24</v>
      </c>
      <c r="Q369">
        <v>0.09</v>
      </c>
      <c r="R369">
        <f t="shared" si="42"/>
        <v>4.4999999999999997E-3</v>
      </c>
      <c r="S369" t="s">
        <v>11</v>
      </c>
      <c r="T369" t="s">
        <v>11</v>
      </c>
      <c r="U369" t="s">
        <v>11</v>
      </c>
      <c r="V369" t="s">
        <v>11</v>
      </c>
      <c r="W369" t="s">
        <v>11</v>
      </c>
      <c r="X369" t="s">
        <v>11</v>
      </c>
    </row>
    <row r="370" spans="1:24" x14ac:dyDescent="0.35">
      <c r="A370" t="s">
        <v>178</v>
      </c>
      <c r="B370" t="s">
        <v>111</v>
      </c>
      <c r="C370" t="s">
        <v>179</v>
      </c>
      <c r="D370" t="s">
        <v>17</v>
      </c>
      <c r="E370">
        <v>4380</v>
      </c>
      <c r="F370" t="str">
        <f t="shared" si="37"/>
        <v>5</v>
      </c>
      <c r="G370">
        <v>3</v>
      </c>
      <c r="H370" t="s">
        <v>25</v>
      </c>
      <c r="I370" t="s">
        <v>59</v>
      </c>
      <c r="J370" t="str">
        <f t="shared" si="38"/>
        <v>Medium</v>
      </c>
      <c r="K370" t="s">
        <v>11</v>
      </c>
      <c r="L370" t="s">
        <v>11</v>
      </c>
      <c r="M370" t="s">
        <v>11</v>
      </c>
      <c r="N370">
        <v>34</v>
      </c>
      <c r="O370" t="str">
        <f t="shared" si="41"/>
        <v>Low</v>
      </c>
      <c r="P370" t="s">
        <v>21</v>
      </c>
      <c r="Q370">
        <v>0.5</v>
      </c>
      <c r="R370">
        <f t="shared" si="42"/>
        <v>2.5000000000000001E-2</v>
      </c>
      <c r="S370" t="s">
        <v>11</v>
      </c>
      <c r="T370" t="s">
        <v>11</v>
      </c>
      <c r="U370" t="s">
        <v>11</v>
      </c>
      <c r="V370" t="s">
        <v>11</v>
      </c>
      <c r="W370" t="s">
        <v>11</v>
      </c>
      <c r="X370" t="s">
        <v>11</v>
      </c>
    </row>
    <row r="371" spans="1:24" x14ac:dyDescent="0.35">
      <c r="A371" t="s">
        <v>178</v>
      </c>
      <c r="B371" t="s">
        <v>111</v>
      </c>
      <c r="C371" t="s">
        <v>179</v>
      </c>
      <c r="D371" t="s">
        <v>17</v>
      </c>
      <c r="E371">
        <v>4380</v>
      </c>
      <c r="F371" t="str">
        <f t="shared" si="37"/>
        <v>5</v>
      </c>
      <c r="G371">
        <v>3</v>
      </c>
      <c r="H371" t="s">
        <v>25</v>
      </c>
      <c r="I371" t="s">
        <v>59</v>
      </c>
      <c r="J371" t="str">
        <f t="shared" si="38"/>
        <v>Medium</v>
      </c>
      <c r="K371" t="s">
        <v>11</v>
      </c>
      <c r="L371" t="s">
        <v>11</v>
      </c>
      <c r="M371" t="s">
        <v>11</v>
      </c>
      <c r="N371">
        <v>34</v>
      </c>
      <c r="O371" t="str">
        <f t="shared" si="41"/>
        <v>Low</v>
      </c>
      <c r="P371" t="s">
        <v>24</v>
      </c>
      <c r="Q371">
        <v>0.6</v>
      </c>
      <c r="R371">
        <f t="shared" si="42"/>
        <v>0.03</v>
      </c>
      <c r="S371" t="s">
        <v>11</v>
      </c>
      <c r="T371" t="s">
        <v>11</v>
      </c>
      <c r="U371" t="s">
        <v>11</v>
      </c>
      <c r="V371" t="s">
        <v>11</v>
      </c>
      <c r="W371" t="s">
        <v>11</v>
      </c>
      <c r="X371" t="s">
        <v>11</v>
      </c>
    </row>
    <row r="372" spans="1:24" x14ac:dyDescent="0.35">
      <c r="A372" t="s">
        <v>178</v>
      </c>
      <c r="B372" t="s">
        <v>111</v>
      </c>
      <c r="C372" t="s">
        <v>179</v>
      </c>
      <c r="D372" t="s">
        <v>17</v>
      </c>
      <c r="E372">
        <v>4380</v>
      </c>
      <c r="F372" t="str">
        <f t="shared" si="37"/>
        <v>5</v>
      </c>
      <c r="G372">
        <v>3</v>
      </c>
      <c r="H372" t="s">
        <v>25</v>
      </c>
      <c r="I372" t="s">
        <v>59</v>
      </c>
      <c r="J372" t="str">
        <f t="shared" si="38"/>
        <v>Medium</v>
      </c>
      <c r="K372" t="s">
        <v>11</v>
      </c>
      <c r="L372" t="s">
        <v>11</v>
      </c>
      <c r="M372" t="s">
        <v>11</v>
      </c>
      <c r="N372">
        <v>67</v>
      </c>
      <c r="O372" t="str">
        <f t="shared" si="41"/>
        <v>Low</v>
      </c>
      <c r="P372" t="s">
        <v>21</v>
      </c>
      <c r="Q372">
        <v>0.56999999999999995</v>
      </c>
      <c r="R372">
        <f t="shared" si="42"/>
        <v>2.8499999999999998E-2</v>
      </c>
      <c r="S372" t="s">
        <v>11</v>
      </c>
      <c r="T372" t="s">
        <v>11</v>
      </c>
      <c r="U372" t="s">
        <v>11</v>
      </c>
      <c r="V372" t="s">
        <v>11</v>
      </c>
      <c r="W372" t="s">
        <v>11</v>
      </c>
      <c r="X372" t="s">
        <v>11</v>
      </c>
    </row>
    <row r="373" spans="1:24" x14ac:dyDescent="0.35">
      <c r="A373" t="s">
        <v>178</v>
      </c>
      <c r="B373" t="s">
        <v>111</v>
      </c>
      <c r="C373" t="s">
        <v>179</v>
      </c>
      <c r="D373" t="s">
        <v>17</v>
      </c>
      <c r="E373">
        <v>4380</v>
      </c>
      <c r="F373" t="str">
        <f t="shared" si="37"/>
        <v>5</v>
      </c>
      <c r="G373">
        <v>3</v>
      </c>
      <c r="H373" t="s">
        <v>25</v>
      </c>
      <c r="I373" t="s">
        <v>59</v>
      </c>
      <c r="J373" t="str">
        <f t="shared" si="38"/>
        <v>Medium</v>
      </c>
      <c r="K373" t="s">
        <v>11</v>
      </c>
      <c r="L373" t="s">
        <v>11</v>
      </c>
      <c r="M373" t="s">
        <v>11</v>
      </c>
      <c r="N373">
        <v>67</v>
      </c>
      <c r="O373" t="str">
        <f t="shared" si="41"/>
        <v>Low</v>
      </c>
      <c r="P373" t="s">
        <v>24</v>
      </c>
      <c r="Q373">
        <v>0.62</v>
      </c>
      <c r="R373">
        <f t="shared" si="42"/>
        <v>3.1E-2</v>
      </c>
      <c r="S373" t="s">
        <v>11</v>
      </c>
      <c r="T373" t="s">
        <v>11</v>
      </c>
      <c r="U373" t="s">
        <v>11</v>
      </c>
      <c r="V373" t="s">
        <v>11</v>
      </c>
      <c r="W373" t="s">
        <v>11</v>
      </c>
      <c r="X373" t="s">
        <v>11</v>
      </c>
    </row>
    <row r="374" spans="1:24" x14ac:dyDescent="0.35">
      <c r="A374" t="s">
        <v>178</v>
      </c>
      <c r="B374" t="s">
        <v>111</v>
      </c>
      <c r="C374" t="s">
        <v>179</v>
      </c>
      <c r="D374" t="s">
        <v>17</v>
      </c>
      <c r="E374">
        <v>4380</v>
      </c>
      <c r="F374" t="str">
        <f t="shared" si="37"/>
        <v>5</v>
      </c>
      <c r="G374">
        <v>3</v>
      </c>
      <c r="H374" t="s">
        <v>25</v>
      </c>
      <c r="I374" t="s">
        <v>59</v>
      </c>
      <c r="J374" t="str">
        <f t="shared" si="38"/>
        <v>Medium</v>
      </c>
      <c r="K374" t="s">
        <v>11</v>
      </c>
      <c r="L374" t="s">
        <v>11</v>
      </c>
      <c r="M374" t="s">
        <v>11</v>
      </c>
      <c r="N374">
        <v>101</v>
      </c>
      <c r="O374" t="str">
        <f t="shared" si="41"/>
        <v>Medium</v>
      </c>
      <c r="P374" t="s">
        <v>21</v>
      </c>
      <c r="Q374">
        <v>0.57999999999999996</v>
      </c>
      <c r="R374">
        <f t="shared" si="42"/>
        <v>2.8999999999999998E-2</v>
      </c>
      <c r="S374" t="s">
        <v>11</v>
      </c>
      <c r="T374" t="s">
        <v>11</v>
      </c>
      <c r="U374" t="s">
        <v>11</v>
      </c>
      <c r="V374" t="s">
        <v>11</v>
      </c>
      <c r="W374" t="s">
        <v>11</v>
      </c>
      <c r="X374" t="s">
        <v>11</v>
      </c>
    </row>
    <row r="375" spans="1:24" x14ac:dyDescent="0.35">
      <c r="A375" t="s">
        <v>178</v>
      </c>
      <c r="B375" t="s">
        <v>111</v>
      </c>
      <c r="C375" t="s">
        <v>179</v>
      </c>
      <c r="D375" t="s">
        <v>17</v>
      </c>
      <c r="E375">
        <v>4380</v>
      </c>
      <c r="F375" t="str">
        <f t="shared" si="37"/>
        <v>5</v>
      </c>
      <c r="G375">
        <v>3</v>
      </c>
      <c r="H375" t="s">
        <v>25</v>
      </c>
      <c r="I375" t="s">
        <v>59</v>
      </c>
      <c r="J375" t="str">
        <f t="shared" si="38"/>
        <v>Medium</v>
      </c>
      <c r="K375" t="s">
        <v>11</v>
      </c>
      <c r="L375" t="s">
        <v>11</v>
      </c>
      <c r="M375" t="s">
        <v>11</v>
      </c>
      <c r="N375">
        <v>101</v>
      </c>
      <c r="O375" t="str">
        <f t="shared" si="41"/>
        <v>Medium</v>
      </c>
      <c r="P375" t="s">
        <v>24</v>
      </c>
      <c r="Q375">
        <v>0.71</v>
      </c>
      <c r="R375">
        <f t="shared" si="42"/>
        <v>3.5499999999999997E-2</v>
      </c>
      <c r="S375" t="s">
        <v>11</v>
      </c>
      <c r="T375" t="s">
        <v>11</v>
      </c>
      <c r="U375" t="s">
        <v>11</v>
      </c>
      <c r="V375" t="s">
        <v>11</v>
      </c>
      <c r="W375" t="s">
        <v>11</v>
      </c>
      <c r="X375" t="s">
        <v>11</v>
      </c>
    </row>
    <row r="376" spans="1:24" x14ac:dyDescent="0.35">
      <c r="A376" t="s">
        <v>178</v>
      </c>
      <c r="B376" t="s">
        <v>111</v>
      </c>
      <c r="C376" t="s">
        <v>179</v>
      </c>
      <c r="D376" t="s">
        <v>17</v>
      </c>
      <c r="E376">
        <v>4380</v>
      </c>
      <c r="F376" t="str">
        <f t="shared" si="37"/>
        <v>5</v>
      </c>
      <c r="G376">
        <v>3</v>
      </c>
      <c r="H376" t="s">
        <v>25</v>
      </c>
      <c r="I376" t="s">
        <v>59</v>
      </c>
      <c r="J376" t="str">
        <f t="shared" si="38"/>
        <v>Medium</v>
      </c>
      <c r="K376" t="s">
        <v>11</v>
      </c>
      <c r="L376" t="s">
        <v>11</v>
      </c>
      <c r="M376" t="s">
        <v>11</v>
      </c>
      <c r="N376">
        <v>34</v>
      </c>
      <c r="O376" t="str">
        <f t="shared" si="41"/>
        <v>Low</v>
      </c>
      <c r="P376" t="s">
        <v>21</v>
      </c>
      <c r="Q376">
        <v>0.84</v>
      </c>
      <c r="R376">
        <f t="shared" si="42"/>
        <v>4.2000000000000003E-2</v>
      </c>
      <c r="S376" t="s">
        <v>11</v>
      </c>
      <c r="T376" t="s">
        <v>11</v>
      </c>
      <c r="U376" t="s">
        <v>11</v>
      </c>
      <c r="V376" t="s">
        <v>11</v>
      </c>
      <c r="W376" t="s">
        <v>11</v>
      </c>
      <c r="X376" t="s">
        <v>11</v>
      </c>
    </row>
    <row r="377" spans="1:24" x14ac:dyDescent="0.35">
      <c r="A377" t="s">
        <v>178</v>
      </c>
      <c r="B377" t="s">
        <v>111</v>
      </c>
      <c r="C377" t="s">
        <v>179</v>
      </c>
      <c r="D377" t="s">
        <v>17</v>
      </c>
      <c r="E377">
        <v>4380</v>
      </c>
      <c r="F377" t="str">
        <f t="shared" si="37"/>
        <v>5</v>
      </c>
      <c r="G377">
        <v>3</v>
      </c>
      <c r="H377" t="s">
        <v>25</v>
      </c>
      <c r="I377" t="s">
        <v>59</v>
      </c>
      <c r="J377" t="str">
        <f t="shared" si="38"/>
        <v>Medium</v>
      </c>
      <c r="K377" t="s">
        <v>11</v>
      </c>
      <c r="L377" t="s">
        <v>11</v>
      </c>
      <c r="M377" t="s">
        <v>11</v>
      </c>
      <c r="N377">
        <v>34</v>
      </c>
      <c r="O377" t="str">
        <f t="shared" si="41"/>
        <v>Low</v>
      </c>
      <c r="P377" t="s">
        <v>24</v>
      </c>
      <c r="Q377">
        <v>0.97</v>
      </c>
      <c r="R377">
        <f t="shared" si="42"/>
        <v>4.8500000000000001E-2</v>
      </c>
      <c r="S377" t="s">
        <v>11</v>
      </c>
      <c r="T377" t="s">
        <v>11</v>
      </c>
      <c r="U377" t="s">
        <v>11</v>
      </c>
      <c r="V377" t="s">
        <v>11</v>
      </c>
      <c r="W377" t="s">
        <v>11</v>
      </c>
      <c r="X377" t="s">
        <v>11</v>
      </c>
    </row>
    <row r="378" spans="1:24" x14ac:dyDescent="0.35">
      <c r="A378" t="s">
        <v>178</v>
      </c>
      <c r="B378" t="s">
        <v>111</v>
      </c>
      <c r="C378" t="s">
        <v>179</v>
      </c>
      <c r="D378" t="s">
        <v>17</v>
      </c>
      <c r="E378">
        <v>4380</v>
      </c>
      <c r="F378" t="str">
        <f t="shared" si="37"/>
        <v>5</v>
      </c>
      <c r="G378">
        <v>3</v>
      </c>
      <c r="H378" t="s">
        <v>25</v>
      </c>
      <c r="I378" t="s">
        <v>59</v>
      </c>
      <c r="J378" t="str">
        <f t="shared" si="38"/>
        <v>Medium</v>
      </c>
      <c r="K378" t="s">
        <v>11</v>
      </c>
      <c r="L378" t="s">
        <v>11</v>
      </c>
      <c r="M378" t="s">
        <v>11</v>
      </c>
      <c r="N378">
        <v>67</v>
      </c>
      <c r="O378" t="str">
        <f t="shared" si="41"/>
        <v>Low</v>
      </c>
      <c r="P378" t="s">
        <v>21</v>
      </c>
      <c r="Q378">
        <v>0.94</v>
      </c>
      <c r="R378">
        <f t="shared" si="42"/>
        <v>4.7E-2</v>
      </c>
      <c r="S378" t="s">
        <v>11</v>
      </c>
      <c r="T378" t="s">
        <v>11</v>
      </c>
      <c r="U378" t="s">
        <v>11</v>
      </c>
      <c r="V378" t="s">
        <v>11</v>
      </c>
      <c r="W378" t="s">
        <v>11</v>
      </c>
      <c r="X378" t="s">
        <v>11</v>
      </c>
    </row>
    <row r="379" spans="1:24" x14ac:dyDescent="0.35">
      <c r="A379" t="s">
        <v>178</v>
      </c>
      <c r="B379" t="s">
        <v>111</v>
      </c>
      <c r="C379" t="s">
        <v>179</v>
      </c>
      <c r="D379" t="s">
        <v>17</v>
      </c>
      <c r="E379">
        <v>4380</v>
      </c>
      <c r="F379" t="str">
        <f t="shared" si="37"/>
        <v>5</v>
      </c>
      <c r="G379">
        <v>3</v>
      </c>
      <c r="H379" t="s">
        <v>25</v>
      </c>
      <c r="I379" t="s">
        <v>59</v>
      </c>
      <c r="J379" t="str">
        <f t="shared" si="38"/>
        <v>Medium</v>
      </c>
      <c r="K379" t="s">
        <v>11</v>
      </c>
      <c r="L379" t="s">
        <v>11</v>
      </c>
      <c r="M379" t="s">
        <v>11</v>
      </c>
      <c r="N379">
        <v>67</v>
      </c>
      <c r="O379" t="str">
        <f t="shared" si="41"/>
        <v>Low</v>
      </c>
      <c r="P379" t="s">
        <v>24</v>
      </c>
      <c r="Q379">
        <v>1.02</v>
      </c>
      <c r="R379">
        <f t="shared" si="42"/>
        <v>5.1000000000000004E-2</v>
      </c>
      <c r="S379" t="s">
        <v>11</v>
      </c>
      <c r="T379" t="s">
        <v>11</v>
      </c>
      <c r="U379" t="s">
        <v>11</v>
      </c>
      <c r="V379" t="s">
        <v>11</v>
      </c>
      <c r="W379" t="s">
        <v>11</v>
      </c>
      <c r="X379" t="s">
        <v>11</v>
      </c>
    </row>
    <row r="380" spans="1:24" x14ac:dyDescent="0.35">
      <c r="A380" t="s">
        <v>178</v>
      </c>
      <c r="B380" t="s">
        <v>111</v>
      </c>
      <c r="C380" t="s">
        <v>179</v>
      </c>
      <c r="D380" t="s">
        <v>17</v>
      </c>
      <c r="E380">
        <v>4380</v>
      </c>
      <c r="F380" t="str">
        <f t="shared" si="37"/>
        <v>5</v>
      </c>
      <c r="G380">
        <v>3</v>
      </c>
      <c r="H380" t="s">
        <v>25</v>
      </c>
      <c r="I380" t="s">
        <v>59</v>
      </c>
      <c r="J380" t="str">
        <f t="shared" si="38"/>
        <v>Medium</v>
      </c>
      <c r="K380" t="s">
        <v>11</v>
      </c>
      <c r="L380" t="s">
        <v>11</v>
      </c>
      <c r="M380" t="s">
        <v>11</v>
      </c>
      <c r="N380">
        <v>101</v>
      </c>
      <c r="O380" t="str">
        <f t="shared" si="41"/>
        <v>Medium</v>
      </c>
      <c r="P380" t="s">
        <v>21</v>
      </c>
      <c r="Q380">
        <v>0.92</v>
      </c>
      <c r="R380">
        <f t="shared" si="42"/>
        <v>4.6000000000000006E-2</v>
      </c>
      <c r="S380" t="s">
        <v>11</v>
      </c>
      <c r="T380" t="s">
        <v>11</v>
      </c>
      <c r="U380" t="s">
        <v>11</v>
      </c>
      <c r="V380" t="s">
        <v>11</v>
      </c>
      <c r="W380" t="s">
        <v>11</v>
      </c>
      <c r="X380" t="s">
        <v>11</v>
      </c>
    </row>
    <row r="381" spans="1:24" x14ac:dyDescent="0.35">
      <c r="A381" t="s">
        <v>178</v>
      </c>
      <c r="B381" t="s">
        <v>111</v>
      </c>
      <c r="C381" t="s">
        <v>179</v>
      </c>
      <c r="D381" t="s">
        <v>17</v>
      </c>
      <c r="E381">
        <v>4380</v>
      </c>
      <c r="F381" t="str">
        <f t="shared" si="37"/>
        <v>5</v>
      </c>
      <c r="G381">
        <v>3</v>
      </c>
      <c r="H381" t="s">
        <v>25</v>
      </c>
      <c r="I381" t="s">
        <v>59</v>
      </c>
      <c r="J381" t="str">
        <f t="shared" si="38"/>
        <v>Medium</v>
      </c>
      <c r="K381" t="s">
        <v>11</v>
      </c>
      <c r="L381" t="s">
        <v>11</v>
      </c>
      <c r="M381" t="s">
        <v>11</v>
      </c>
      <c r="N381">
        <v>101</v>
      </c>
      <c r="O381" t="str">
        <f t="shared" si="41"/>
        <v>Medium</v>
      </c>
      <c r="P381" t="s">
        <v>24</v>
      </c>
      <c r="Q381">
        <v>1.05</v>
      </c>
      <c r="R381">
        <f t="shared" si="42"/>
        <v>5.2500000000000005E-2</v>
      </c>
      <c r="S381" t="s">
        <v>11</v>
      </c>
      <c r="T381" t="s">
        <v>11</v>
      </c>
      <c r="U381" t="s">
        <v>11</v>
      </c>
      <c r="V381" t="s">
        <v>11</v>
      </c>
      <c r="W381" t="s">
        <v>11</v>
      </c>
      <c r="X381" t="s">
        <v>11</v>
      </c>
    </row>
    <row r="382" spans="1:24" x14ac:dyDescent="0.35">
      <c r="A382" t="s">
        <v>178</v>
      </c>
      <c r="B382" t="s">
        <v>111</v>
      </c>
      <c r="C382" t="s">
        <v>179</v>
      </c>
      <c r="D382" t="s">
        <v>17</v>
      </c>
      <c r="E382">
        <v>4380</v>
      </c>
      <c r="F382" t="str">
        <f t="shared" si="37"/>
        <v>5</v>
      </c>
      <c r="G382">
        <v>3</v>
      </c>
      <c r="H382" t="s">
        <v>25</v>
      </c>
      <c r="I382" t="s">
        <v>59</v>
      </c>
      <c r="J382" t="str">
        <f t="shared" si="38"/>
        <v>Medium</v>
      </c>
      <c r="K382" t="s">
        <v>11</v>
      </c>
      <c r="L382" t="s">
        <v>11</v>
      </c>
      <c r="M382" t="s">
        <v>11</v>
      </c>
      <c r="N382">
        <v>34</v>
      </c>
      <c r="O382" t="str">
        <f t="shared" si="41"/>
        <v>Low</v>
      </c>
      <c r="P382" t="s">
        <v>21</v>
      </c>
      <c r="Q382">
        <v>0.81</v>
      </c>
      <c r="R382">
        <f t="shared" si="42"/>
        <v>4.0500000000000008E-2</v>
      </c>
      <c r="S382" t="s">
        <v>11</v>
      </c>
      <c r="T382" t="s">
        <v>11</v>
      </c>
      <c r="U382" t="s">
        <v>11</v>
      </c>
      <c r="V382" t="s">
        <v>11</v>
      </c>
      <c r="W382" t="s">
        <v>11</v>
      </c>
      <c r="X382" t="s">
        <v>11</v>
      </c>
    </row>
    <row r="383" spans="1:24" x14ac:dyDescent="0.35">
      <c r="A383" t="s">
        <v>178</v>
      </c>
      <c r="B383" t="s">
        <v>111</v>
      </c>
      <c r="C383" t="s">
        <v>179</v>
      </c>
      <c r="D383" t="s">
        <v>17</v>
      </c>
      <c r="E383">
        <v>4380</v>
      </c>
      <c r="F383" t="str">
        <f t="shared" si="37"/>
        <v>5</v>
      </c>
      <c r="G383">
        <v>3</v>
      </c>
      <c r="H383" t="s">
        <v>25</v>
      </c>
      <c r="I383" t="s">
        <v>59</v>
      </c>
      <c r="J383" t="str">
        <f t="shared" si="38"/>
        <v>Medium</v>
      </c>
      <c r="K383" t="s">
        <v>11</v>
      </c>
      <c r="L383" t="s">
        <v>11</v>
      </c>
      <c r="M383" t="s">
        <v>11</v>
      </c>
      <c r="N383">
        <v>34</v>
      </c>
      <c r="O383" t="str">
        <f t="shared" si="41"/>
        <v>Low</v>
      </c>
      <c r="P383" t="s">
        <v>24</v>
      </c>
      <c r="Q383">
        <v>1.03</v>
      </c>
      <c r="R383">
        <f t="shared" si="42"/>
        <v>5.1500000000000004E-2</v>
      </c>
      <c r="S383" t="s">
        <v>11</v>
      </c>
      <c r="T383" t="s">
        <v>11</v>
      </c>
      <c r="U383" t="s">
        <v>11</v>
      </c>
      <c r="V383" t="s">
        <v>11</v>
      </c>
      <c r="W383" t="s">
        <v>11</v>
      </c>
      <c r="X383" t="s">
        <v>11</v>
      </c>
    </row>
    <row r="384" spans="1:24" x14ac:dyDescent="0.35">
      <c r="A384" t="s">
        <v>178</v>
      </c>
      <c r="B384" t="s">
        <v>111</v>
      </c>
      <c r="C384" t="s">
        <v>179</v>
      </c>
      <c r="D384" t="s">
        <v>17</v>
      </c>
      <c r="E384">
        <v>4380</v>
      </c>
      <c r="F384" t="str">
        <f t="shared" si="37"/>
        <v>5</v>
      </c>
      <c r="G384">
        <v>3</v>
      </c>
      <c r="H384" t="s">
        <v>25</v>
      </c>
      <c r="I384" t="s">
        <v>59</v>
      </c>
      <c r="J384" t="str">
        <f t="shared" si="38"/>
        <v>Medium</v>
      </c>
      <c r="K384" t="s">
        <v>11</v>
      </c>
      <c r="L384" t="s">
        <v>11</v>
      </c>
      <c r="M384" t="s">
        <v>11</v>
      </c>
      <c r="N384">
        <v>67</v>
      </c>
      <c r="O384" t="str">
        <f t="shared" si="41"/>
        <v>Low</v>
      </c>
      <c r="P384" t="s">
        <v>21</v>
      </c>
      <c r="Q384">
        <v>0.86</v>
      </c>
      <c r="R384">
        <f t="shared" si="42"/>
        <v>4.3000000000000003E-2</v>
      </c>
      <c r="S384" t="s">
        <v>11</v>
      </c>
      <c r="T384" t="s">
        <v>11</v>
      </c>
      <c r="U384" t="s">
        <v>11</v>
      </c>
      <c r="V384" t="s">
        <v>11</v>
      </c>
      <c r="W384" t="s">
        <v>11</v>
      </c>
      <c r="X384" t="s">
        <v>11</v>
      </c>
    </row>
    <row r="385" spans="1:24" x14ac:dyDescent="0.35">
      <c r="A385" t="s">
        <v>178</v>
      </c>
      <c r="B385" t="s">
        <v>111</v>
      </c>
      <c r="C385" t="s">
        <v>179</v>
      </c>
      <c r="D385" t="s">
        <v>17</v>
      </c>
      <c r="E385">
        <v>4380</v>
      </c>
      <c r="F385" t="str">
        <f t="shared" si="37"/>
        <v>5</v>
      </c>
      <c r="G385">
        <v>3</v>
      </c>
      <c r="H385" t="s">
        <v>25</v>
      </c>
      <c r="I385" t="s">
        <v>59</v>
      </c>
      <c r="J385" t="str">
        <f t="shared" si="38"/>
        <v>Medium</v>
      </c>
      <c r="K385" t="s">
        <v>11</v>
      </c>
      <c r="L385" t="s">
        <v>11</v>
      </c>
      <c r="M385" t="s">
        <v>11</v>
      </c>
      <c r="N385">
        <v>67</v>
      </c>
      <c r="O385" t="str">
        <f t="shared" si="41"/>
        <v>Low</v>
      </c>
      <c r="P385" t="s">
        <v>24</v>
      </c>
      <c r="Q385">
        <v>0.98</v>
      </c>
      <c r="R385">
        <f t="shared" si="42"/>
        <v>4.9000000000000002E-2</v>
      </c>
      <c r="S385" t="s">
        <v>11</v>
      </c>
      <c r="T385" t="s">
        <v>11</v>
      </c>
      <c r="U385" t="s">
        <v>11</v>
      </c>
      <c r="V385" t="s">
        <v>11</v>
      </c>
      <c r="W385" t="s">
        <v>11</v>
      </c>
      <c r="X385" t="s">
        <v>11</v>
      </c>
    </row>
    <row r="386" spans="1:24" x14ac:dyDescent="0.35">
      <c r="A386" t="s">
        <v>178</v>
      </c>
      <c r="B386" t="s">
        <v>111</v>
      </c>
      <c r="C386" t="s">
        <v>179</v>
      </c>
      <c r="D386" t="s">
        <v>17</v>
      </c>
      <c r="E386">
        <v>4380</v>
      </c>
      <c r="F386" t="str">
        <f t="shared" si="37"/>
        <v>5</v>
      </c>
      <c r="G386">
        <v>3</v>
      </c>
      <c r="H386" t="s">
        <v>25</v>
      </c>
      <c r="I386" t="s">
        <v>59</v>
      </c>
      <c r="J386" t="str">
        <f t="shared" si="38"/>
        <v>Medium</v>
      </c>
      <c r="K386" t="s">
        <v>11</v>
      </c>
      <c r="L386" t="s">
        <v>11</v>
      </c>
      <c r="M386" t="s">
        <v>11</v>
      </c>
      <c r="N386">
        <v>101</v>
      </c>
      <c r="O386" t="str">
        <f t="shared" si="41"/>
        <v>Medium</v>
      </c>
      <c r="P386" t="s">
        <v>21</v>
      </c>
      <c r="Q386">
        <v>0.91</v>
      </c>
      <c r="R386">
        <f t="shared" si="42"/>
        <v>4.5500000000000006E-2</v>
      </c>
      <c r="S386" t="s">
        <v>11</v>
      </c>
      <c r="T386" t="s">
        <v>11</v>
      </c>
      <c r="U386" t="s">
        <v>11</v>
      </c>
      <c r="V386" t="s">
        <v>11</v>
      </c>
      <c r="W386" t="s">
        <v>11</v>
      </c>
      <c r="X386" t="s">
        <v>11</v>
      </c>
    </row>
    <row r="387" spans="1:24" x14ac:dyDescent="0.35">
      <c r="A387" t="s">
        <v>178</v>
      </c>
      <c r="B387" t="s">
        <v>111</v>
      </c>
      <c r="C387" t="s">
        <v>179</v>
      </c>
      <c r="D387" t="s">
        <v>17</v>
      </c>
      <c r="E387">
        <v>4380</v>
      </c>
      <c r="F387" t="str">
        <f t="shared" si="37"/>
        <v>5</v>
      </c>
      <c r="G387">
        <v>3</v>
      </c>
      <c r="H387" t="s">
        <v>25</v>
      </c>
      <c r="I387" t="s">
        <v>59</v>
      </c>
      <c r="J387" t="str">
        <f t="shared" si="38"/>
        <v>Medium</v>
      </c>
      <c r="K387" t="s">
        <v>11</v>
      </c>
      <c r="L387" t="s">
        <v>11</v>
      </c>
      <c r="M387" t="s">
        <v>11</v>
      </c>
      <c r="N387">
        <v>101</v>
      </c>
      <c r="O387" t="str">
        <f t="shared" si="41"/>
        <v>Medium</v>
      </c>
      <c r="P387" t="s">
        <v>24</v>
      </c>
      <c r="Q387">
        <v>1.19</v>
      </c>
      <c r="R387">
        <f t="shared" si="42"/>
        <v>5.9499999999999997E-2</v>
      </c>
      <c r="S387" t="s">
        <v>11</v>
      </c>
      <c r="T387" t="s">
        <v>11</v>
      </c>
      <c r="U387" t="s">
        <v>11</v>
      </c>
      <c r="V387" t="s">
        <v>11</v>
      </c>
      <c r="W387" t="s">
        <v>11</v>
      </c>
      <c r="X387" t="s">
        <v>11</v>
      </c>
    </row>
    <row r="388" spans="1:24" x14ac:dyDescent="0.35">
      <c r="A388" t="s">
        <v>178</v>
      </c>
      <c r="B388" t="s">
        <v>111</v>
      </c>
      <c r="C388" t="s">
        <v>179</v>
      </c>
      <c r="D388" t="s">
        <v>17</v>
      </c>
      <c r="E388">
        <v>4380</v>
      </c>
      <c r="F388" t="str">
        <f t="shared" ref="F388:F451" si="43">IF(E388&lt;366, "1", IF(E388&lt;731, "2", IF(E388&lt;1096, "3", IF(E388&lt;1461, "4", IF(E388&gt;1460, "5")))))</f>
        <v>5</v>
      </c>
      <c r="G388">
        <v>3</v>
      </c>
      <c r="H388" t="s">
        <v>25</v>
      </c>
      <c r="I388" t="s">
        <v>59</v>
      </c>
      <c r="J388" t="str">
        <f t="shared" ref="J388:J451" si="44">IF(I388="silt clay","Fine",IF(I388="clay","Fine",IF(I388="sandy clay","Fine",IF(I388="sandy clay loam","Coarse",IF(I388="Sandy loam","Coarse",IF(I388="loamy sand","Coarse",IF(I388="organic","Organic","Medium")))))))</f>
        <v>Medium</v>
      </c>
      <c r="K388" t="s">
        <v>11</v>
      </c>
      <c r="L388" t="s">
        <v>11</v>
      </c>
      <c r="M388" t="s">
        <v>11</v>
      </c>
      <c r="N388">
        <v>34</v>
      </c>
      <c r="O388" t="str">
        <f t="shared" si="41"/>
        <v>Low</v>
      </c>
      <c r="P388" t="s">
        <v>21</v>
      </c>
      <c r="Q388">
        <v>2.0699999999999998</v>
      </c>
      <c r="R388">
        <f t="shared" si="42"/>
        <v>0.10349999999999999</v>
      </c>
      <c r="S388" t="s">
        <v>11</v>
      </c>
      <c r="T388" t="s">
        <v>11</v>
      </c>
      <c r="U388" t="s">
        <v>11</v>
      </c>
      <c r="V388" t="s">
        <v>11</v>
      </c>
      <c r="W388" t="s">
        <v>11</v>
      </c>
      <c r="X388" t="s">
        <v>11</v>
      </c>
    </row>
    <row r="389" spans="1:24" x14ac:dyDescent="0.35">
      <c r="A389" t="s">
        <v>178</v>
      </c>
      <c r="B389" t="s">
        <v>111</v>
      </c>
      <c r="C389" t="s">
        <v>179</v>
      </c>
      <c r="D389" t="s">
        <v>17</v>
      </c>
      <c r="E389">
        <v>4380</v>
      </c>
      <c r="F389" t="str">
        <f t="shared" si="43"/>
        <v>5</v>
      </c>
      <c r="G389">
        <v>3</v>
      </c>
      <c r="H389" t="s">
        <v>25</v>
      </c>
      <c r="I389" t="s">
        <v>59</v>
      </c>
      <c r="J389" t="str">
        <f t="shared" si="44"/>
        <v>Medium</v>
      </c>
      <c r="K389" t="s">
        <v>11</v>
      </c>
      <c r="L389" t="s">
        <v>11</v>
      </c>
      <c r="M389" t="s">
        <v>11</v>
      </c>
      <c r="N389">
        <v>34</v>
      </c>
      <c r="O389" t="str">
        <f t="shared" si="41"/>
        <v>Low</v>
      </c>
      <c r="P389" t="s">
        <v>24</v>
      </c>
      <c r="Q389">
        <v>2.19</v>
      </c>
      <c r="R389">
        <f t="shared" si="42"/>
        <v>0.1095</v>
      </c>
      <c r="S389" t="s">
        <v>11</v>
      </c>
      <c r="T389" t="s">
        <v>11</v>
      </c>
      <c r="U389" t="s">
        <v>11</v>
      </c>
      <c r="V389" t="s">
        <v>11</v>
      </c>
      <c r="W389" t="s">
        <v>11</v>
      </c>
      <c r="X389" t="s">
        <v>11</v>
      </c>
    </row>
    <row r="390" spans="1:24" x14ac:dyDescent="0.35">
      <c r="A390" t="s">
        <v>178</v>
      </c>
      <c r="B390" t="s">
        <v>111</v>
      </c>
      <c r="C390" t="s">
        <v>179</v>
      </c>
      <c r="D390" t="s">
        <v>17</v>
      </c>
      <c r="E390">
        <v>4380</v>
      </c>
      <c r="F390" t="str">
        <f t="shared" si="43"/>
        <v>5</v>
      </c>
      <c r="G390">
        <v>3</v>
      </c>
      <c r="H390" t="s">
        <v>25</v>
      </c>
      <c r="I390" t="s">
        <v>59</v>
      </c>
      <c r="J390" t="str">
        <f t="shared" si="44"/>
        <v>Medium</v>
      </c>
      <c r="K390" t="s">
        <v>11</v>
      </c>
      <c r="L390" t="s">
        <v>11</v>
      </c>
      <c r="M390" t="s">
        <v>11</v>
      </c>
      <c r="N390">
        <v>67</v>
      </c>
      <c r="O390" t="str">
        <f t="shared" si="41"/>
        <v>Low</v>
      </c>
      <c r="P390" t="s">
        <v>21</v>
      </c>
      <c r="Q390">
        <v>1.96</v>
      </c>
      <c r="R390">
        <f t="shared" si="42"/>
        <v>9.8000000000000004E-2</v>
      </c>
      <c r="S390" t="s">
        <v>11</v>
      </c>
      <c r="T390" t="s">
        <v>11</v>
      </c>
      <c r="U390" t="s">
        <v>11</v>
      </c>
      <c r="V390" t="s">
        <v>11</v>
      </c>
      <c r="W390" t="s">
        <v>11</v>
      </c>
      <c r="X390" t="s">
        <v>11</v>
      </c>
    </row>
    <row r="391" spans="1:24" x14ac:dyDescent="0.35">
      <c r="A391" t="s">
        <v>178</v>
      </c>
      <c r="B391" t="s">
        <v>111</v>
      </c>
      <c r="C391" t="s">
        <v>179</v>
      </c>
      <c r="D391" t="s">
        <v>17</v>
      </c>
      <c r="E391">
        <v>4380</v>
      </c>
      <c r="F391" t="str">
        <f t="shared" si="43"/>
        <v>5</v>
      </c>
      <c r="G391">
        <v>3</v>
      </c>
      <c r="H391" t="s">
        <v>25</v>
      </c>
      <c r="I391" t="s">
        <v>59</v>
      </c>
      <c r="J391" t="str">
        <f t="shared" si="44"/>
        <v>Medium</v>
      </c>
      <c r="K391" t="s">
        <v>11</v>
      </c>
      <c r="L391" t="s">
        <v>11</v>
      </c>
      <c r="M391" t="s">
        <v>11</v>
      </c>
      <c r="N391">
        <v>67</v>
      </c>
      <c r="O391" t="str">
        <f t="shared" si="41"/>
        <v>Low</v>
      </c>
      <c r="P391" t="s">
        <v>24</v>
      </c>
      <c r="Q391">
        <v>2.21</v>
      </c>
      <c r="R391">
        <f t="shared" si="42"/>
        <v>0.1105</v>
      </c>
      <c r="S391" t="s">
        <v>11</v>
      </c>
      <c r="T391" t="s">
        <v>11</v>
      </c>
      <c r="U391" t="s">
        <v>11</v>
      </c>
      <c r="V391" t="s">
        <v>11</v>
      </c>
      <c r="W391" t="s">
        <v>11</v>
      </c>
      <c r="X391" t="s">
        <v>11</v>
      </c>
    </row>
    <row r="392" spans="1:24" x14ac:dyDescent="0.35">
      <c r="A392" t="s">
        <v>178</v>
      </c>
      <c r="B392" t="s">
        <v>111</v>
      </c>
      <c r="C392" t="s">
        <v>179</v>
      </c>
      <c r="D392" t="s">
        <v>17</v>
      </c>
      <c r="E392">
        <v>4380</v>
      </c>
      <c r="F392" t="str">
        <f t="shared" si="43"/>
        <v>5</v>
      </c>
      <c r="G392">
        <v>3</v>
      </c>
      <c r="H392" t="s">
        <v>25</v>
      </c>
      <c r="I392" t="s">
        <v>59</v>
      </c>
      <c r="J392" t="str">
        <f t="shared" si="44"/>
        <v>Medium</v>
      </c>
      <c r="K392" t="s">
        <v>11</v>
      </c>
      <c r="L392" t="s">
        <v>11</v>
      </c>
      <c r="M392" t="s">
        <v>11</v>
      </c>
      <c r="N392">
        <v>101</v>
      </c>
      <c r="O392" t="str">
        <f t="shared" si="41"/>
        <v>Medium</v>
      </c>
      <c r="P392" t="s">
        <v>21</v>
      </c>
      <c r="Q392">
        <v>1.86</v>
      </c>
      <c r="R392">
        <f t="shared" si="42"/>
        <v>9.3000000000000013E-2</v>
      </c>
      <c r="S392" t="s">
        <v>11</v>
      </c>
      <c r="T392" t="s">
        <v>11</v>
      </c>
      <c r="U392" t="s">
        <v>11</v>
      </c>
      <c r="V392" t="s">
        <v>11</v>
      </c>
      <c r="W392" t="s">
        <v>11</v>
      </c>
      <c r="X392" t="s">
        <v>11</v>
      </c>
    </row>
    <row r="393" spans="1:24" x14ac:dyDescent="0.35">
      <c r="A393" t="s">
        <v>178</v>
      </c>
      <c r="B393" t="s">
        <v>111</v>
      </c>
      <c r="C393" t="s">
        <v>179</v>
      </c>
      <c r="D393" t="s">
        <v>17</v>
      </c>
      <c r="E393">
        <v>4380</v>
      </c>
      <c r="F393" t="str">
        <f t="shared" si="43"/>
        <v>5</v>
      </c>
      <c r="G393">
        <v>3</v>
      </c>
      <c r="H393" t="s">
        <v>25</v>
      </c>
      <c r="I393" t="s">
        <v>59</v>
      </c>
      <c r="J393" t="str">
        <f t="shared" si="44"/>
        <v>Medium</v>
      </c>
      <c r="K393" t="s">
        <v>11</v>
      </c>
      <c r="L393" t="s">
        <v>11</v>
      </c>
      <c r="M393" t="s">
        <v>11</v>
      </c>
      <c r="N393">
        <v>101</v>
      </c>
      <c r="O393" t="str">
        <f t="shared" si="41"/>
        <v>Medium</v>
      </c>
      <c r="P393" t="s">
        <v>24</v>
      </c>
      <c r="Q393">
        <v>2.09</v>
      </c>
      <c r="R393">
        <f t="shared" si="42"/>
        <v>0.1045</v>
      </c>
      <c r="S393" t="s">
        <v>11</v>
      </c>
      <c r="T393" t="s">
        <v>11</v>
      </c>
      <c r="U393" t="s">
        <v>11</v>
      </c>
      <c r="V393" t="s">
        <v>11</v>
      </c>
      <c r="W393" t="s">
        <v>11</v>
      </c>
      <c r="X393" t="s">
        <v>11</v>
      </c>
    </row>
    <row r="394" spans="1:24" x14ac:dyDescent="0.35">
      <c r="A394" t="s">
        <v>178</v>
      </c>
      <c r="B394" t="s">
        <v>111</v>
      </c>
      <c r="C394" t="s">
        <v>179</v>
      </c>
      <c r="D394" t="s">
        <v>17</v>
      </c>
      <c r="E394">
        <v>4380</v>
      </c>
      <c r="F394" t="str">
        <f t="shared" si="43"/>
        <v>5</v>
      </c>
      <c r="G394">
        <v>3</v>
      </c>
      <c r="H394" t="s">
        <v>25</v>
      </c>
      <c r="I394" t="s">
        <v>59</v>
      </c>
      <c r="J394" t="str">
        <f t="shared" si="44"/>
        <v>Medium</v>
      </c>
      <c r="K394" t="s">
        <v>11</v>
      </c>
      <c r="L394" t="s">
        <v>11</v>
      </c>
      <c r="M394" t="s">
        <v>11</v>
      </c>
      <c r="N394">
        <v>34</v>
      </c>
      <c r="O394" t="str">
        <f t="shared" si="41"/>
        <v>Low</v>
      </c>
      <c r="P394" t="s">
        <v>21</v>
      </c>
      <c r="Q394">
        <v>0.9</v>
      </c>
      <c r="R394">
        <f t="shared" si="42"/>
        <v>4.5000000000000005E-2</v>
      </c>
      <c r="S394" t="s">
        <v>11</v>
      </c>
      <c r="T394" t="s">
        <v>11</v>
      </c>
      <c r="U394" t="s">
        <v>11</v>
      </c>
      <c r="V394" t="s">
        <v>11</v>
      </c>
      <c r="W394" t="s">
        <v>11</v>
      </c>
      <c r="X394" t="s">
        <v>11</v>
      </c>
    </row>
    <row r="395" spans="1:24" x14ac:dyDescent="0.35">
      <c r="A395" t="s">
        <v>178</v>
      </c>
      <c r="B395" t="s">
        <v>111</v>
      </c>
      <c r="C395" t="s">
        <v>179</v>
      </c>
      <c r="D395" t="s">
        <v>17</v>
      </c>
      <c r="E395">
        <v>4380</v>
      </c>
      <c r="F395" t="str">
        <f t="shared" si="43"/>
        <v>5</v>
      </c>
      <c r="G395">
        <v>3</v>
      </c>
      <c r="H395" t="s">
        <v>25</v>
      </c>
      <c r="I395" t="s">
        <v>59</v>
      </c>
      <c r="J395" t="str">
        <f t="shared" si="44"/>
        <v>Medium</v>
      </c>
      <c r="K395" t="s">
        <v>11</v>
      </c>
      <c r="L395" t="s">
        <v>11</v>
      </c>
      <c r="M395" t="s">
        <v>11</v>
      </c>
      <c r="N395">
        <v>34</v>
      </c>
      <c r="O395" t="str">
        <f t="shared" si="41"/>
        <v>Low</v>
      </c>
      <c r="P395" t="s">
        <v>24</v>
      </c>
      <c r="Q395">
        <v>1.31</v>
      </c>
      <c r="R395">
        <f t="shared" si="42"/>
        <v>6.5500000000000003E-2</v>
      </c>
      <c r="S395" t="s">
        <v>11</v>
      </c>
      <c r="T395" t="s">
        <v>11</v>
      </c>
      <c r="U395" t="s">
        <v>11</v>
      </c>
      <c r="V395" t="s">
        <v>11</v>
      </c>
      <c r="W395" t="s">
        <v>11</v>
      </c>
      <c r="X395" t="s">
        <v>11</v>
      </c>
    </row>
    <row r="396" spans="1:24" x14ac:dyDescent="0.35">
      <c r="A396" t="s">
        <v>178</v>
      </c>
      <c r="B396" t="s">
        <v>111</v>
      </c>
      <c r="C396" t="s">
        <v>179</v>
      </c>
      <c r="D396" t="s">
        <v>17</v>
      </c>
      <c r="E396">
        <v>4380</v>
      </c>
      <c r="F396" t="str">
        <f t="shared" si="43"/>
        <v>5</v>
      </c>
      <c r="G396">
        <v>3</v>
      </c>
      <c r="H396" t="s">
        <v>25</v>
      </c>
      <c r="I396" t="s">
        <v>59</v>
      </c>
      <c r="J396" t="str">
        <f t="shared" si="44"/>
        <v>Medium</v>
      </c>
      <c r="K396" t="s">
        <v>11</v>
      </c>
      <c r="L396" t="s">
        <v>11</v>
      </c>
      <c r="M396" t="s">
        <v>11</v>
      </c>
      <c r="N396">
        <v>67</v>
      </c>
      <c r="O396" t="str">
        <f t="shared" si="41"/>
        <v>Low</v>
      </c>
      <c r="P396" t="s">
        <v>21</v>
      </c>
      <c r="Q396">
        <v>1.1399999999999999</v>
      </c>
      <c r="R396">
        <f t="shared" si="42"/>
        <v>5.6999999999999995E-2</v>
      </c>
      <c r="S396" t="s">
        <v>11</v>
      </c>
      <c r="T396" t="s">
        <v>11</v>
      </c>
      <c r="U396" t="s">
        <v>11</v>
      </c>
      <c r="V396" t="s">
        <v>11</v>
      </c>
      <c r="W396" t="s">
        <v>11</v>
      </c>
      <c r="X396" t="s">
        <v>11</v>
      </c>
    </row>
    <row r="397" spans="1:24" x14ac:dyDescent="0.35">
      <c r="A397" t="s">
        <v>178</v>
      </c>
      <c r="B397" t="s">
        <v>111</v>
      </c>
      <c r="C397" t="s">
        <v>179</v>
      </c>
      <c r="D397" t="s">
        <v>17</v>
      </c>
      <c r="E397">
        <v>4380</v>
      </c>
      <c r="F397" t="str">
        <f t="shared" si="43"/>
        <v>5</v>
      </c>
      <c r="G397">
        <v>3</v>
      </c>
      <c r="H397" t="s">
        <v>25</v>
      </c>
      <c r="I397" t="s">
        <v>59</v>
      </c>
      <c r="J397" t="str">
        <f t="shared" si="44"/>
        <v>Medium</v>
      </c>
      <c r="K397" t="s">
        <v>11</v>
      </c>
      <c r="L397" t="s">
        <v>11</v>
      </c>
      <c r="M397" t="s">
        <v>11</v>
      </c>
      <c r="N397">
        <v>67</v>
      </c>
      <c r="O397" t="str">
        <f t="shared" si="41"/>
        <v>Low</v>
      </c>
      <c r="P397" t="s">
        <v>24</v>
      </c>
      <c r="Q397">
        <v>1.75</v>
      </c>
      <c r="R397">
        <f t="shared" si="42"/>
        <v>8.7500000000000008E-2</v>
      </c>
      <c r="S397" t="s">
        <v>11</v>
      </c>
      <c r="T397" t="s">
        <v>11</v>
      </c>
      <c r="U397" t="s">
        <v>11</v>
      </c>
      <c r="V397" t="s">
        <v>11</v>
      </c>
      <c r="W397" t="s">
        <v>11</v>
      </c>
      <c r="X397" t="s">
        <v>11</v>
      </c>
    </row>
    <row r="398" spans="1:24" x14ac:dyDescent="0.35">
      <c r="A398" t="s">
        <v>178</v>
      </c>
      <c r="B398" t="s">
        <v>111</v>
      </c>
      <c r="C398" t="s">
        <v>179</v>
      </c>
      <c r="D398" t="s">
        <v>17</v>
      </c>
      <c r="E398">
        <v>4380</v>
      </c>
      <c r="F398" t="str">
        <f t="shared" si="43"/>
        <v>5</v>
      </c>
      <c r="G398">
        <v>3</v>
      </c>
      <c r="H398" t="s">
        <v>25</v>
      </c>
      <c r="I398" t="s">
        <v>59</v>
      </c>
      <c r="J398" t="str">
        <f t="shared" si="44"/>
        <v>Medium</v>
      </c>
      <c r="K398" t="s">
        <v>11</v>
      </c>
      <c r="L398" t="s">
        <v>11</v>
      </c>
      <c r="M398" t="s">
        <v>11</v>
      </c>
      <c r="N398">
        <v>101</v>
      </c>
      <c r="O398" t="str">
        <f t="shared" si="41"/>
        <v>Medium</v>
      </c>
      <c r="P398" t="s">
        <v>21</v>
      </c>
      <c r="Q398">
        <v>1.1399999999999999</v>
      </c>
      <c r="R398">
        <f t="shared" si="42"/>
        <v>5.6999999999999995E-2</v>
      </c>
      <c r="S398" t="s">
        <v>11</v>
      </c>
      <c r="T398" t="s">
        <v>11</v>
      </c>
      <c r="U398" t="s">
        <v>11</v>
      </c>
      <c r="V398" t="s">
        <v>11</v>
      </c>
      <c r="W398" t="s">
        <v>11</v>
      </c>
      <c r="X398" t="s">
        <v>11</v>
      </c>
    </row>
    <row r="399" spans="1:24" x14ac:dyDescent="0.35">
      <c r="A399" t="s">
        <v>178</v>
      </c>
      <c r="B399" t="s">
        <v>111</v>
      </c>
      <c r="C399" t="s">
        <v>179</v>
      </c>
      <c r="D399" t="s">
        <v>17</v>
      </c>
      <c r="E399">
        <v>4380</v>
      </c>
      <c r="F399" t="str">
        <f t="shared" si="43"/>
        <v>5</v>
      </c>
      <c r="G399">
        <v>3</v>
      </c>
      <c r="H399" t="s">
        <v>25</v>
      </c>
      <c r="I399" t="s">
        <v>59</v>
      </c>
      <c r="J399" t="str">
        <f t="shared" si="44"/>
        <v>Medium</v>
      </c>
      <c r="K399" t="s">
        <v>11</v>
      </c>
      <c r="L399" t="s">
        <v>11</v>
      </c>
      <c r="M399" t="s">
        <v>11</v>
      </c>
      <c r="N399">
        <v>101</v>
      </c>
      <c r="O399" t="str">
        <f t="shared" si="41"/>
        <v>Medium</v>
      </c>
      <c r="P399" t="s">
        <v>24</v>
      </c>
      <c r="Q399">
        <v>1.76</v>
      </c>
      <c r="R399">
        <f t="shared" si="42"/>
        <v>8.8000000000000009E-2</v>
      </c>
      <c r="S399" t="s">
        <v>11</v>
      </c>
      <c r="T399" t="s">
        <v>11</v>
      </c>
      <c r="U399" t="s">
        <v>11</v>
      </c>
      <c r="V399" t="s">
        <v>11</v>
      </c>
      <c r="W399" t="s">
        <v>11</v>
      </c>
      <c r="X399" t="s">
        <v>11</v>
      </c>
    </row>
    <row r="400" spans="1:24" x14ac:dyDescent="0.35">
      <c r="A400" t="s">
        <v>178</v>
      </c>
      <c r="B400" t="s">
        <v>111</v>
      </c>
      <c r="C400" t="s">
        <v>179</v>
      </c>
      <c r="D400" t="s">
        <v>17</v>
      </c>
      <c r="E400">
        <v>4380</v>
      </c>
      <c r="F400" t="str">
        <f t="shared" si="43"/>
        <v>5</v>
      </c>
      <c r="G400">
        <v>3</v>
      </c>
      <c r="H400" t="s">
        <v>25</v>
      </c>
      <c r="I400" t="s">
        <v>59</v>
      </c>
      <c r="J400" t="str">
        <f t="shared" si="44"/>
        <v>Medium</v>
      </c>
      <c r="K400" t="s">
        <v>11</v>
      </c>
      <c r="L400" t="s">
        <v>11</v>
      </c>
      <c r="M400" t="s">
        <v>11</v>
      </c>
      <c r="N400">
        <v>34</v>
      </c>
      <c r="O400" t="str">
        <f t="shared" si="41"/>
        <v>Low</v>
      </c>
      <c r="P400" t="s">
        <v>21</v>
      </c>
      <c r="Q400">
        <v>2.56</v>
      </c>
      <c r="R400">
        <f t="shared" si="42"/>
        <v>0.128</v>
      </c>
      <c r="S400" t="s">
        <v>11</v>
      </c>
      <c r="T400" t="s">
        <v>11</v>
      </c>
      <c r="U400" t="s">
        <v>11</v>
      </c>
      <c r="V400" t="s">
        <v>11</v>
      </c>
      <c r="W400" t="s">
        <v>11</v>
      </c>
      <c r="X400" t="s">
        <v>11</v>
      </c>
    </row>
    <row r="401" spans="1:24" x14ac:dyDescent="0.35">
      <c r="A401" t="s">
        <v>178</v>
      </c>
      <c r="B401" t="s">
        <v>111</v>
      </c>
      <c r="C401" t="s">
        <v>179</v>
      </c>
      <c r="D401" t="s">
        <v>17</v>
      </c>
      <c r="E401">
        <v>4380</v>
      </c>
      <c r="F401" t="str">
        <f t="shared" si="43"/>
        <v>5</v>
      </c>
      <c r="G401">
        <v>3</v>
      </c>
      <c r="H401" t="s">
        <v>25</v>
      </c>
      <c r="I401" t="s">
        <v>59</v>
      </c>
      <c r="J401" t="str">
        <f t="shared" si="44"/>
        <v>Medium</v>
      </c>
      <c r="K401" t="s">
        <v>11</v>
      </c>
      <c r="L401" t="s">
        <v>11</v>
      </c>
      <c r="M401" t="s">
        <v>11</v>
      </c>
      <c r="N401">
        <v>34</v>
      </c>
      <c r="O401" t="str">
        <f t="shared" si="41"/>
        <v>Low</v>
      </c>
      <c r="P401" t="s">
        <v>24</v>
      </c>
      <c r="Q401">
        <v>2.58</v>
      </c>
      <c r="R401">
        <f t="shared" si="42"/>
        <v>0.129</v>
      </c>
      <c r="S401" t="s">
        <v>11</v>
      </c>
      <c r="T401" t="s">
        <v>11</v>
      </c>
      <c r="U401" t="s">
        <v>11</v>
      </c>
      <c r="V401" t="s">
        <v>11</v>
      </c>
      <c r="W401" t="s">
        <v>11</v>
      </c>
      <c r="X401" t="s">
        <v>11</v>
      </c>
    </row>
    <row r="402" spans="1:24" x14ac:dyDescent="0.35">
      <c r="A402" t="s">
        <v>178</v>
      </c>
      <c r="B402" t="s">
        <v>111</v>
      </c>
      <c r="C402" t="s">
        <v>179</v>
      </c>
      <c r="D402" t="s">
        <v>17</v>
      </c>
      <c r="E402">
        <v>4380</v>
      </c>
      <c r="F402" t="str">
        <f t="shared" si="43"/>
        <v>5</v>
      </c>
      <c r="G402">
        <v>3</v>
      </c>
      <c r="H402" t="s">
        <v>25</v>
      </c>
      <c r="I402" t="s">
        <v>59</v>
      </c>
      <c r="J402" t="str">
        <f t="shared" si="44"/>
        <v>Medium</v>
      </c>
      <c r="K402" t="s">
        <v>11</v>
      </c>
      <c r="L402" t="s">
        <v>11</v>
      </c>
      <c r="M402" t="s">
        <v>11</v>
      </c>
      <c r="N402">
        <v>67</v>
      </c>
      <c r="O402" t="str">
        <f t="shared" si="41"/>
        <v>Low</v>
      </c>
      <c r="P402" t="s">
        <v>21</v>
      </c>
      <c r="Q402">
        <v>2.5099999999999998</v>
      </c>
      <c r="R402">
        <f t="shared" si="42"/>
        <v>0.1255</v>
      </c>
      <c r="S402" t="s">
        <v>11</v>
      </c>
      <c r="T402" t="s">
        <v>11</v>
      </c>
      <c r="U402" t="s">
        <v>11</v>
      </c>
      <c r="V402" t="s">
        <v>11</v>
      </c>
      <c r="W402" t="s">
        <v>11</v>
      </c>
      <c r="X402" t="s">
        <v>11</v>
      </c>
    </row>
    <row r="403" spans="1:24" x14ac:dyDescent="0.35">
      <c r="A403" t="s">
        <v>178</v>
      </c>
      <c r="B403" t="s">
        <v>111</v>
      </c>
      <c r="C403" t="s">
        <v>179</v>
      </c>
      <c r="D403" t="s">
        <v>17</v>
      </c>
      <c r="E403">
        <v>4380</v>
      </c>
      <c r="F403" t="str">
        <f t="shared" si="43"/>
        <v>5</v>
      </c>
      <c r="G403">
        <v>3</v>
      </c>
      <c r="H403" t="s">
        <v>25</v>
      </c>
      <c r="I403" t="s">
        <v>59</v>
      </c>
      <c r="J403" t="str">
        <f t="shared" si="44"/>
        <v>Medium</v>
      </c>
      <c r="K403" t="s">
        <v>11</v>
      </c>
      <c r="L403" t="s">
        <v>11</v>
      </c>
      <c r="M403" t="s">
        <v>11</v>
      </c>
      <c r="N403">
        <v>67</v>
      </c>
      <c r="O403" t="str">
        <f t="shared" si="41"/>
        <v>Low</v>
      </c>
      <c r="P403" t="s">
        <v>24</v>
      </c>
      <c r="Q403">
        <v>2.4</v>
      </c>
      <c r="R403">
        <f t="shared" si="42"/>
        <v>0.12</v>
      </c>
      <c r="S403" t="s">
        <v>11</v>
      </c>
      <c r="T403" t="s">
        <v>11</v>
      </c>
      <c r="U403" t="s">
        <v>11</v>
      </c>
      <c r="V403" t="s">
        <v>11</v>
      </c>
      <c r="W403" t="s">
        <v>11</v>
      </c>
      <c r="X403" t="s">
        <v>11</v>
      </c>
    </row>
    <row r="404" spans="1:24" x14ac:dyDescent="0.35">
      <c r="A404" t="s">
        <v>178</v>
      </c>
      <c r="B404" t="s">
        <v>111</v>
      </c>
      <c r="C404" t="s">
        <v>179</v>
      </c>
      <c r="D404" t="s">
        <v>17</v>
      </c>
      <c r="E404">
        <v>4380</v>
      </c>
      <c r="F404" t="str">
        <f t="shared" si="43"/>
        <v>5</v>
      </c>
      <c r="G404">
        <v>3</v>
      </c>
      <c r="H404" t="s">
        <v>25</v>
      </c>
      <c r="I404" t="s">
        <v>59</v>
      </c>
      <c r="J404" t="str">
        <f t="shared" si="44"/>
        <v>Medium</v>
      </c>
      <c r="K404" t="s">
        <v>11</v>
      </c>
      <c r="L404" t="s">
        <v>11</v>
      </c>
      <c r="M404" t="s">
        <v>11</v>
      </c>
      <c r="N404">
        <v>101</v>
      </c>
      <c r="O404" t="str">
        <f t="shared" si="41"/>
        <v>Medium</v>
      </c>
      <c r="P404" t="s">
        <v>21</v>
      </c>
      <c r="Q404">
        <v>2.81</v>
      </c>
      <c r="R404">
        <f t="shared" si="42"/>
        <v>0.14050000000000001</v>
      </c>
      <c r="S404" t="s">
        <v>11</v>
      </c>
      <c r="T404" t="s">
        <v>11</v>
      </c>
      <c r="U404" t="s">
        <v>11</v>
      </c>
      <c r="V404" t="s">
        <v>11</v>
      </c>
      <c r="W404" t="s">
        <v>11</v>
      </c>
      <c r="X404" t="s">
        <v>11</v>
      </c>
    </row>
    <row r="405" spans="1:24" x14ac:dyDescent="0.35">
      <c r="A405" t="s">
        <v>178</v>
      </c>
      <c r="B405" t="s">
        <v>111</v>
      </c>
      <c r="C405" t="s">
        <v>179</v>
      </c>
      <c r="D405" t="s">
        <v>17</v>
      </c>
      <c r="E405">
        <v>4380</v>
      </c>
      <c r="F405" t="str">
        <f t="shared" si="43"/>
        <v>5</v>
      </c>
      <c r="G405">
        <v>3</v>
      </c>
      <c r="H405" t="s">
        <v>25</v>
      </c>
      <c r="I405" t="s">
        <v>59</v>
      </c>
      <c r="J405" t="str">
        <f t="shared" si="44"/>
        <v>Medium</v>
      </c>
      <c r="K405" t="s">
        <v>11</v>
      </c>
      <c r="L405" t="s">
        <v>11</v>
      </c>
      <c r="M405" t="s">
        <v>11</v>
      </c>
      <c r="N405">
        <v>101</v>
      </c>
      <c r="O405" t="str">
        <f t="shared" si="41"/>
        <v>Medium</v>
      </c>
      <c r="P405" t="s">
        <v>24</v>
      </c>
      <c r="Q405">
        <v>3.5019999999999998</v>
      </c>
      <c r="R405">
        <f t="shared" si="42"/>
        <v>0.17510000000000001</v>
      </c>
      <c r="S405" t="s">
        <v>11</v>
      </c>
      <c r="T405" t="s">
        <v>11</v>
      </c>
      <c r="U405" t="s">
        <v>11</v>
      </c>
      <c r="V405" t="s">
        <v>11</v>
      </c>
      <c r="W405" t="s">
        <v>11</v>
      </c>
      <c r="X405" t="s">
        <v>11</v>
      </c>
    </row>
    <row r="406" spans="1:24" x14ac:dyDescent="0.35">
      <c r="A406" t="s">
        <v>178</v>
      </c>
      <c r="B406" t="s">
        <v>111</v>
      </c>
      <c r="C406" t="s">
        <v>179</v>
      </c>
      <c r="D406" t="s">
        <v>17</v>
      </c>
      <c r="E406">
        <v>4380</v>
      </c>
      <c r="F406" t="str">
        <f t="shared" si="43"/>
        <v>5</v>
      </c>
      <c r="G406">
        <v>3</v>
      </c>
      <c r="H406" t="s">
        <v>25</v>
      </c>
      <c r="I406" t="s">
        <v>59</v>
      </c>
      <c r="J406" t="str">
        <f t="shared" si="44"/>
        <v>Medium</v>
      </c>
      <c r="K406" t="s">
        <v>11</v>
      </c>
      <c r="L406" t="s">
        <v>11</v>
      </c>
      <c r="M406" t="s">
        <v>11</v>
      </c>
      <c r="N406">
        <v>34</v>
      </c>
      <c r="O406" t="str">
        <f t="shared" si="41"/>
        <v>Low</v>
      </c>
      <c r="P406" t="s">
        <v>21</v>
      </c>
      <c r="Q406">
        <v>2.09</v>
      </c>
      <c r="R406">
        <f t="shared" si="42"/>
        <v>0.1045</v>
      </c>
      <c r="S406" t="s">
        <v>11</v>
      </c>
      <c r="T406" t="s">
        <v>11</v>
      </c>
      <c r="U406" t="s">
        <v>11</v>
      </c>
      <c r="V406" t="s">
        <v>11</v>
      </c>
      <c r="W406" t="s">
        <v>11</v>
      </c>
      <c r="X406" t="s">
        <v>11</v>
      </c>
    </row>
    <row r="407" spans="1:24" x14ac:dyDescent="0.35">
      <c r="A407" t="s">
        <v>178</v>
      </c>
      <c r="B407" t="s">
        <v>111</v>
      </c>
      <c r="C407" t="s">
        <v>179</v>
      </c>
      <c r="D407" t="s">
        <v>17</v>
      </c>
      <c r="E407">
        <v>4380</v>
      </c>
      <c r="F407" t="str">
        <f t="shared" si="43"/>
        <v>5</v>
      </c>
      <c r="G407">
        <v>3</v>
      </c>
      <c r="H407" t="s">
        <v>25</v>
      </c>
      <c r="I407" t="s">
        <v>59</v>
      </c>
      <c r="J407" t="str">
        <f t="shared" si="44"/>
        <v>Medium</v>
      </c>
      <c r="K407" t="s">
        <v>11</v>
      </c>
      <c r="L407" t="s">
        <v>11</v>
      </c>
      <c r="M407" t="s">
        <v>11</v>
      </c>
      <c r="N407">
        <v>34</v>
      </c>
      <c r="O407" t="str">
        <f t="shared" si="41"/>
        <v>Low</v>
      </c>
      <c r="P407" t="s">
        <v>24</v>
      </c>
      <c r="Q407">
        <v>1.59</v>
      </c>
      <c r="R407">
        <f t="shared" si="42"/>
        <v>7.9500000000000015E-2</v>
      </c>
      <c r="S407" t="s">
        <v>11</v>
      </c>
      <c r="T407" t="s">
        <v>11</v>
      </c>
      <c r="U407" t="s">
        <v>11</v>
      </c>
      <c r="V407" t="s">
        <v>11</v>
      </c>
      <c r="W407" t="s">
        <v>11</v>
      </c>
      <c r="X407" t="s">
        <v>11</v>
      </c>
    </row>
    <row r="408" spans="1:24" x14ac:dyDescent="0.35">
      <c r="A408" t="s">
        <v>178</v>
      </c>
      <c r="B408" t="s">
        <v>111</v>
      </c>
      <c r="C408" t="s">
        <v>179</v>
      </c>
      <c r="D408" t="s">
        <v>17</v>
      </c>
      <c r="E408">
        <v>4380</v>
      </c>
      <c r="F408" t="str">
        <f t="shared" si="43"/>
        <v>5</v>
      </c>
      <c r="G408">
        <v>3</v>
      </c>
      <c r="H408" t="s">
        <v>25</v>
      </c>
      <c r="I408" t="s">
        <v>59</v>
      </c>
      <c r="J408" t="str">
        <f t="shared" si="44"/>
        <v>Medium</v>
      </c>
      <c r="K408" t="s">
        <v>11</v>
      </c>
      <c r="L408" t="s">
        <v>11</v>
      </c>
      <c r="M408" t="s">
        <v>11</v>
      </c>
      <c r="N408">
        <v>67</v>
      </c>
      <c r="O408" t="str">
        <f t="shared" si="41"/>
        <v>Low</v>
      </c>
      <c r="P408" t="s">
        <v>21</v>
      </c>
      <c r="Q408">
        <v>2.19</v>
      </c>
      <c r="R408">
        <f t="shared" si="42"/>
        <v>0.1095</v>
      </c>
      <c r="S408" t="s">
        <v>11</v>
      </c>
      <c r="T408" t="s">
        <v>11</v>
      </c>
      <c r="U408" t="s">
        <v>11</v>
      </c>
      <c r="V408" t="s">
        <v>11</v>
      </c>
      <c r="W408" t="s">
        <v>11</v>
      </c>
      <c r="X408" t="s">
        <v>11</v>
      </c>
    </row>
    <row r="409" spans="1:24" x14ac:dyDescent="0.35">
      <c r="A409" t="s">
        <v>178</v>
      </c>
      <c r="B409" t="s">
        <v>111</v>
      </c>
      <c r="C409" t="s">
        <v>179</v>
      </c>
      <c r="D409" t="s">
        <v>17</v>
      </c>
      <c r="E409">
        <v>4380</v>
      </c>
      <c r="F409" t="str">
        <f t="shared" si="43"/>
        <v>5</v>
      </c>
      <c r="G409">
        <v>3</v>
      </c>
      <c r="H409" t="s">
        <v>25</v>
      </c>
      <c r="I409" t="s">
        <v>59</v>
      </c>
      <c r="J409" t="str">
        <f t="shared" si="44"/>
        <v>Medium</v>
      </c>
      <c r="K409" t="s">
        <v>11</v>
      </c>
      <c r="L409" t="s">
        <v>11</v>
      </c>
      <c r="M409" t="s">
        <v>11</v>
      </c>
      <c r="N409">
        <v>67</v>
      </c>
      <c r="O409" t="str">
        <f t="shared" si="41"/>
        <v>Low</v>
      </c>
      <c r="P409" t="s">
        <v>24</v>
      </c>
      <c r="Q409">
        <v>2.17</v>
      </c>
      <c r="R409">
        <f t="shared" si="42"/>
        <v>0.1085</v>
      </c>
      <c r="S409" t="s">
        <v>11</v>
      </c>
      <c r="T409" t="s">
        <v>11</v>
      </c>
      <c r="U409" t="s">
        <v>11</v>
      </c>
      <c r="V409" t="s">
        <v>11</v>
      </c>
      <c r="W409" t="s">
        <v>11</v>
      </c>
      <c r="X409" t="s">
        <v>11</v>
      </c>
    </row>
    <row r="410" spans="1:24" x14ac:dyDescent="0.35">
      <c r="A410" t="s">
        <v>178</v>
      </c>
      <c r="B410" t="s">
        <v>111</v>
      </c>
      <c r="C410" t="s">
        <v>179</v>
      </c>
      <c r="D410" t="s">
        <v>17</v>
      </c>
      <c r="E410">
        <v>4380</v>
      </c>
      <c r="F410" t="str">
        <f t="shared" si="43"/>
        <v>5</v>
      </c>
      <c r="G410">
        <v>3</v>
      </c>
      <c r="H410" t="s">
        <v>25</v>
      </c>
      <c r="I410" t="s">
        <v>59</v>
      </c>
      <c r="J410" t="str">
        <f t="shared" si="44"/>
        <v>Medium</v>
      </c>
      <c r="K410" t="s">
        <v>11</v>
      </c>
      <c r="L410" t="s">
        <v>11</v>
      </c>
      <c r="M410" t="s">
        <v>11</v>
      </c>
      <c r="N410">
        <v>101</v>
      </c>
      <c r="O410" t="str">
        <f t="shared" ref="O410:O473" si="45">IF(N410&lt;101, "Low", IF(N410&lt;221, "Medium", IF(N410&gt;220, "High")))</f>
        <v>Medium</v>
      </c>
      <c r="P410" t="s">
        <v>21</v>
      </c>
      <c r="Q410">
        <v>2.04</v>
      </c>
      <c r="R410">
        <f t="shared" si="42"/>
        <v>0.10200000000000001</v>
      </c>
      <c r="S410" t="s">
        <v>11</v>
      </c>
      <c r="T410" t="s">
        <v>11</v>
      </c>
      <c r="U410" t="s">
        <v>11</v>
      </c>
      <c r="V410" t="s">
        <v>11</v>
      </c>
      <c r="W410" t="s">
        <v>11</v>
      </c>
      <c r="X410" t="s">
        <v>11</v>
      </c>
    </row>
    <row r="411" spans="1:24" x14ac:dyDescent="0.35">
      <c r="A411" t="s">
        <v>178</v>
      </c>
      <c r="B411" t="s">
        <v>111</v>
      </c>
      <c r="C411" t="s">
        <v>179</v>
      </c>
      <c r="D411" t="s">
        <v>17</v>
      </c>
      <c r="E411">
        <v>4380</v>
      </c>
      <c r="F411" t="str">
        <f t="shared" si="43"/>
        <v>5</v>
      </c>
      <c r="G411">
        <v>3</v>
      </c>
      <c r="H411" t="s">
        <v>25</v>
      </c>
      <c r="I411" t="s">
        <v>59</v>
      </c>
      <c r="J411" t="str">
        <f t="shared" si="44"/>
        <v>Medium</v>
      </c>
      <c r="K411" t="s">
        <v>11</v>
      </c>
      <c r="L411" t="s">
        <v>11</v>
      </c>
      <c r="M411" t="s">
        <v>11</v>
      </c>
      <c r="N411">
        <v>101</v>
      </c>
      <c r="O411" t="str">
        <f t="shared" si="45"/>
        <v>Medium</v>
      </c>
      <c r="P411" t="s">
        <v>24</v>
      </c>
      <c r="Q411">
        <v>2.34</v>
      </c>
      <c r="R411">
        <f t="shared" si="42"/>
        <v>0.11699999999999999</v>
      </c>
      <c r="S411" t="s">
        <v>11</v>
      </c>
      <c r="T411" t="s">
        <v>11</v>
      </c>
      <c r="U411" t="s">
        <v>11</v>
      </c>
      <c r="V411" t="s">
        <v>11</v>
      </c>
      <c r="W411" t="s">
        <v>11</v>
      </c>
      <c r="X411" t="s">
        <v>11</v>
      </c>
    </row>
    <row r="412" spans="1:24" x14ac:dyDescent="0.35">
      <c r="A412" t="s">
        <v>178</v>
      </c>
      <c r="B412" t="s">
        <v>111</v>
      </c>
      <c r="C412" t="s">
        <v>179</v>
      </c>
      <c r="D412" t="s">
        <v>17</v>
      </c>
      <c r="E412">
        <v>4380</v>
      </c>
      <c r="F412" t="str">
        <f t="shared" si="43"/>
        <v>5</v>
      </c>
      <c r="G412">
        <v>3</v>
      </c>
      <c r="H412" t="s">
        <v>25</v>
      </c>
      <c r="I412" t="s">
        <v>59</v>
      </c>
      <c r="J412" t="str">
        <f t="shared" si="44"/>
        <v>Medium</v>
      </c>
      <c r="K412" t="s">
        <v>11</v>
      </c>
      <c r="L412" t="s">
        <v>11</v>
      </c>
      <c r="M412" t="s">
        <v>11</v>
      </c>
      <c r="N412">
        <v>34</v>
      </c>
      <c r="O412" t="str">
        <f t="shared" si="45"/>
        <v>Low</v>
      </c>
      <c r="P412" t="s">
        <v>21</v>
      </c>
      <c r="Q412">
        <v>1.502</v>
      </c>
      <c r="R412">
        <f t="shared" si="42"/>
        <v>7.51E-2</v>
      </c>
      <c r="S412" t="s">
        <v>11</v>
      </c>
      <c r="T412" t="s">
        <v>11</v>
      </c>
      <c r="U412" t="s">
        <v>11</v>
      </c>
      <c r="V412" t="s">
        <v>11</v>
      </c>
      <c r="W412" t="s">
        <v>11</v>
      </c>
      <c r="X412" t="s">
        <v>11</v>
      </c>
    </row>
    <row r="413" spans="1:24" x14ac:dyDescent="0.35">
      <c r="A413" t="s">
        <v>178</v>
      </c>
      <c r="B413" t="s">
        <v>111</v>
      </c>
      <c r="C413" t="s">
        <v>179</v>
      </c>
      <c r="D413" t="s">
        <v>17</v>
      </c>
      <c r="E413">
        <v>4380</v>
      </c>
      <c r="F413" t="str">
        <f t="shared" si="43"/>
        <v>5</v>
      </c>
      <c r="G413">
        <v>3</v>
      </c>
      <c r="H413" t="s">
        <v>25</v>
      </c>
      <c r="I413" t="s">
        <v>59</v>
      </c>
      <c r="J413" t="str">
        <f t="shared" si="44"/>
        <v>Medium</v>
      </c>
      <c r="K413" t="s">
        <v>11</v>
      </c>
      <c r="L413" t="s">
        <v>11</v>
      </c>
      <c r="M413" t="s">
        <v>11</v>
      </c>
      <c r="N413">
        <v>34</v>
      </c>
      <c r="O413" t="str">
        <f t="shared" si="45"/>
        <v>Low</v>
      </c>
      <c r="P413" t="s">
        <v>24</v>
      </c>
      <c r="Q413">
        <v>1.72</v>
      </c>
      <c r="R413">
        <f t="shared" si="42"/>
        <v>8.6000000000000007E-2</v>
      </c>
      <c r="S413" t="s">
        <v>11</v>
      </c>
      <c r="T413" t="s">
        <v>11</v>
      </c>
      <c r="U413" t="s">
        <v>11</v>
      </c>
      <c r="V413" t="s">
        <v>11</v>
      </c>
      <c r="W413" t="s">
        <v>11</v>
      </c>
      <c r="X413" t="s">
        <v>11</v>
      </c>
    </row>
    <row r="414" spans="1:24" x14ac:dyDescent="0.35">
      <c r="A414" t="s">
        <v>178</v>
      </c>
      <c r="B414" t="s">
        <v>111</v>
      </c>
      <c r="C414" t="s">
        <v>179</v>
      </c>
      <c r="D414" t="s">
        <v>17</v>
      </c>
      <c r="E414">
        <v>4380</v>
      </c>
      <c r="F414" t="str">
        <f t="shared" si="43"/>
        <v>5</v>
      </c>
      <c r="G414">
        <v>3</v>
      </c>
      <c r="H414" t="s">
        <v>25</v>
      </c>
      <c r="I414" t="s">
        <v>59</v>
      </c>
      <c r="J414" t="str">
        <f t="shared" si="44"/>
        <v>Medium</v>
      </c>
      <c r="K414" t="s">
        <v>11</v>
      </c>
      <c r="L414" t="s">
        <v>11</v>
      </c>
      <c r="M414" t="s">
        <v>11</v>
      </c>
      <c r="N414">
        <v>67</v>
      </c>
      <c r="O414" t="str">
        <f t="shared" si="45"/>
        <v>Low</v>
      </c>
      <c r="P414" t="s">
        <v>21</v>
      </c>
      <c r="Q414">
        <v>1.62</v>
      </c>
      <c r="R414">
        <f t="shared" si="42"/>
        <v>8.1000000000000016E-2</v>
      </c>
      <c r="S414" t="s">
        <v>11</v>
      </c>
      <c r="T414" t="s">
        <v>11</v>
      </c>
      <c r="U414" t="s">
        <v>11</v>
      </c>
      <c r="V414" t="s">
        <v>11</v>
      </c>
      <c r="W414" t="s">
        <v>11</v>
      </c>
      <c r="X414" t="s">
        <v>11</v>
      </c>
    </row>
    <row r="415" spans="1:24" x14ac:dyDescent="0.35">
      <c r="A415" t="s">
        <v>178</v>
      </c>
      <c r="B415" t="s">
        <v>111</v>
      </c>
      <c r="C415" t="s">
        <v>179</v>
      </c>
      <c r="D415" t="s">
        <v>17</v>
      </c>
      <c r="E415">
        <v>4380</v>
      </c>
      <c r="F415" t="str">
        <f t="shared" si="43"/>
        <v>5</v>
      </c>
      <c r="G415">
        <v>3</v>
      </c>
      <c r="H415" t="s">
        <v>25</v>
      </c>
      <c r="I415" t="s">
        <v>59</v>
      </c>
      <c r="J415" t="str">
        <f t="shared" si="44"/>
        <v>Medium</v>
      </c>
      <c r="K415" t="s">
        <v>11</v>
      </c>
      <c r="L415" t="s">
        <v>11</v>
      </c>
      <c r="M415" t="s">
        <v>11</v>
      </c>
      <c r="N415">
        <v>67</v>
      </c>
      <c r="O415" t="str">
        <f t="shared" si="45"/>
        <v>Low</v>
      </c>
      <c r="P415" t="s">
        <v>24</v>
      </c>
      <c r="Q415">
        <v>2.2599999999999998</v>
      </c>
      <c r="R415">
        <f t="shared" si="42"/>
        <v>0.11299999999999999</v>
      </c>
      <c r="S415" t="s">
        <v>11</v>
      </c>
      <c r="T415" t="s">
        <v>11</v>
      </c>
      <c r="U415" t="s">
        <v>11</v>
      </c>
      <c r="V415" t="s">
        <v>11</v>
      </c>
      <c r="W415" t="s">
        <v>11</v>
      </c>
      <c r="X415" t="s">
        <v>11</v>
      </c>
    </row>
    <row r="416" spans="1:24" x14ac:dyDescent="0.35">
      <c r="A416" t="s">
        <v>178</v>
      </c>
      <c r="B416" t="s">
        <v>111</v>
      </c>
      <c r="C416" t="s">
        <v>179</v>
      </c>
      <c r="D416" t="s">
        <v>17</v>
      </c>
      <c r="E416">
        <v>4380</v>
      </c>
      <c r="F416" t="str">
        <f t="shared" si="43"/>
        <v>5</v>
      </c>
      <c r="G416">
        <v>3</v>
      </c>
      <c r="H416" t="s">
        <v>25</v>
      </c>
      <c r="I416" t="s">
        <v>59</v>
      </c>
      <c r="J416" t="str">
        <f t="shared" si="44"/>
        <v>Medium</v>
      </c>
      <c r="K416" t="s">
        <v>11</v>
      </c>
      <c r="L416" t="s">
        <v>11</v>
      </c>
      <c r="M416" t="s">
        <v>11</v>
      </c>
      <c r="N416">
        <v>101</v>
      </c>
      <c r="O416" t="str">
        <f t="shared" si="45"/>
        <v>Medium</v>
      </c>
      <c r="P416" t="s">
        <v>21</v>
      </c>
      <c r="Q416">
        <v>1.49</v>
      </c>
      <c r="R416">
        <f t="shared" si="42"/>
        <v>7.4499999999999997E-2</v>
      </c>
      <c r="S416" t="s">
        <v>11</v>
      </c>
      <c r="T416" t="s">
        <v>11</v>
      </c>
      <c r="U416" t="s">
        <v>11</v>
      </c>
      <c r="V416" t="s">
        <v>11</v>
      </c>
      <c r="W416" t="s">
        <v>11</v>
      </c>
      <c r="X416" t="s">
        <v>11</v>
      </c>
    </row>
    <row r="417" spans="1:24" x14ac:dyDescent="0.35">
      <c r="A417" t="s">
        <v>178</v>
      </c>
      <c r="B417" t="s">
        <v>111</v>
      </c>
      <c r="C417" t="s">
        <v>179</v>
      </c>
      <c r="D417" t="s">
        <v>17</v>
      </c>
      <c r="E417">
        <v>4380</v>
      </c>
      <c r="F417" t="str">
        <f t="shared" si="43"/>
        <v>5</v>
      </c>
      <c r="G417">
        <v>3</v>
      </c>
      <c r="H417" t="s">
        <v>25</v>
      </c>
      <c r="I417" t="s">
        <v>59</v>
      </c>
      <c r="J417" t="str">
        <f t="shared" si="44"/>
        <v>Medium</v>
      </c>
      <c r="K417" t="s">
        <v>11</v>
      </c>
      <c r="L417" t="s">
        <v>11</v>
      </c>
      <c r="M417" t="s">
        <v>11</v>
      </c>
      <c r="N417">
        <v>101</v>
      </c>
      <c r="O417" t="str">
        <f t="shared" si="45"/>
        <v>Medium</v>
      </c>
      <c r="P417" t="s">
        <v>24</v>
      </c>
      <c r="Q417">
        <v>2.4500000000000002</v>
      </c>
      <c r="R417">
        <f t="shared" si="42"/>
        <v>0.12250000000000001</v>
      </c>
      <c r="S417" t="s">
        <v>11</v>
      </c>
      <c r="T417" t="s">
        <v>11</v>
      </c>
      <c r="U417" t="s">
        <v>11</v>
      </c>
      <c r="V417" t="s">
        <v>11</v>
      </c>
      <c r="W417" t="s">
        <v>11</v>
      </c>
      <c r="X417" t="s">
        <v>11</v>
      </c>
    </row>
    <row r="418" spans="1:24" x14ac:dyDescent="0.35">
      <c r="A418" t="s">
        <v>178</v>
      </c>
      <c r="B418" t="s">
        <v>111</v>
      </c>
      <c r="C418" t="s">
        <v>179</v>
      </c>
      <c r="D418" t="s">
        <v>17</v>
      </c>
      <c r="E418">
        <v>4380</v>
      </c>
      <c r="F418" t="str">
        <f t="shared" si="43"/>
        <v>5</v>
      </c>
      <c r="G418">
        <v>3</v>
      </c>
      <c r="H418" t="s">
        <v>25</v>
      </c>
      <c r="I418" t="s">
        <v>59</v>
      </c>
      <c r="J418" t="str">
        <f t="shared" si="44"/>
        <v>Medium</v>
      </c>
      <c r="K418" t="s">
        <v>11</v>
      </c>
      <c r="L418" t="s">
        <v>11</v>
      </c>
      <c r="M418" t="s">
        <v>11</v>
      </c>
      <c r="N418">
        <v>34</v>
      </c>
      <c r="O418" t="str">
        <f t="shared" si="45"/>
        <v>Low</v>
      </c>
      <c r="P418" t="s">
        <v>21</v>
      </c>
      <c r="Q418">
        <v>1.44</v>
      </c>
      <c r="R418">
        <f t="shared" si="42"/>
        <v>7.1999999999999995E-2</v>
      </c>
      <c r="S418" t="s">
        <v>11</v>
      </c>
      <c r="T418" t="s">
        <v>11</v>
      </c>
      <c r="U418" t="s">
        <v>11</v>
      </c>
      <c r="V418" t="s">
        <v>11</v>
      </c>
      <c r="W418" t="s">
        <v>11</v>
      </c>
      <c r="X418" t="s">
        <v>11</v>
      </c>
    </row>
    <row r="419" spans="1:24" x14ac:dyDescent="0.35">
      <c r="A419" t="s">
        <v>178</v>
      </c>
      <c r="B419" t="s">
        <v>111</v>
      </c>
      <c r="C419" t="s">
        <v>179</v>
      </c>
      <c r="D419" t="s">
        <v>17</v>
      </c>
      <c r="E419">
        <v>4380</v>
      </c>
      <c r="F419" t="str">
        <f t="shared" si="43"/>
        <v>5</v>
      </c>
      <c r="G419">
        <v>3</v>
      </c>
      <c r="H419" t="s">
        <v>25</v>
      </c>
      <c r="I419" t="s">
        <v>59</v>
      </c>
      <c r="J419" t="str">
        <f t="shared" si="44"/>
        <v>Medium</v>
      </c>
      <c r="K419" t="s">
        <v>11</v>
      </c>
      <c r="L419" t="s">
        <v>11</v>
      </c>
      <c r="M419" t="s">
        <v>11</v>
      </c>
      <c r="N419">
        <v>34</v>
      </c>
      <c r="O419" t="str">
        <f t="shared" si="45"/>
        <v>Low</v>
      </c>
      <c r="P419" t="s">
        <v>24</v>
      </c>
      <c r="Q419">
        <v>1.37</v>
      </c>
      <c r="R419">
        <f t="shared" si="42"/>
        <v>6.8500000000000005E-2</v>
      </c>
      <c r="S419" t="s">
        <v>11</v>
      </c>
      <c r="T419" t="s">
        <v>11</v>
      </c>
      <c r="U419" t="s">
        <v>11</v>
      </c>
      <c r="V419" t="s">
        <v>11</v>
      </c>
      <c r="W419" t="s">
        <v>11</v>
      </c>
      <c r="X419" t="s">
        <v>11</v>
      </c>
    </row>
    <row r="420" spans="1:24" x14ac:dyDescent="0.35">
      <c r="A420" t="s">
        <v>178</v>
      </c>
      <c r="B420" t="s">
        <v>111</v>
      </c>
      <c r="C420" t="s">
        <v>179</v>
      </c>
      <c r="D420" t="s">
        <v>17</v>
      </c>
      <c r="E420">
        <v>4380</v>
      </c>
      <c r="F420" t="str">
        <f t="shared" si="43"/>
        <v>5</v>
      </c>
      <c r="G420">
        <v>3</v>
      </c>
      <c r="H420" t="s">
        <v>25</v>
      </c>
      <c r="I420" t="s">
        <v>59</v>
      </c>
      <c r="J420" t="str">
        <f t="shared" si="44"/>
        <v>Medium</v>
      </c>
      <c r="K420" t="s">
        <v>11</v>
      </c>
      <c r="L420" t="s">
        <v>11</v>
      </c>
      <c r="M420" t="s">
        <v>11</v>
      </c>
      <c r="N420">
        <v>67</v>
      </c>
      <c r="O420" t="str">
        <f t="shared" si="45"/>
        <v>Low</v>
      </c>
      <c r="P420" t="s">
        <v>21</v>
      </c>
      <c r="Q420">
        <v>1.97</v>
      </c>
      <c r="R420">
        <f t="shared" si="42"/>
        <v>9.8500000000000004E-2</v>
      </c>
      <c r="S420" t="s">
        <v>11</v>
      </c>
      <c r="T420" t="s">
        <v>11</v>
      </c>
      <c r="U420" t="s">
        <v>11</v>
      </c>
      <c r="V420" t="s">
        <v>11</v>
      </c>
      <c r="W420" t="s">
        <v>11</v>
      </c>
      <c r="X420" t="s">
        <v>11</v>
      </c>
    </row>
    <row r="421" spans="1:24" x14ac:dyDescent="0.35">
      <c r="A421" t="s">
        <v>178</v>
      </c>
      <c r="B421" t="s">
        <v>111</v>
      </c>
      <c r="C421" t="s">
        <v>179</v>
      </c>
      <c r="D421" t="s">
        <v>17</v>
      </c>
      <c r="E421">
        <v>4380</v>
      </c>
      <c r="F421" t="str">
        <f t="shared" si="43"/>
        <v>5</v>
      </c>
      <c r="G421">
        <v>3</v>
      </c>
      <c r="H421" t="s">
        <v>25</v>
      </c>
      <c r="I421" t="s">
        <v>59</v>
      </c>
      <c r="J421" t="str">
        <f t="shared" si="44"/>
        <v>Medium</v>
      </c>
      <c r="K421" t="s">
        <v>11</v>
      </c>
      <c r="L421" t="s">
        <v>11</v>
      </c>
      <c r="M421" t="s">
        <v>11</v>
      </c>
      <c r="N421">
        <v>67</v>
      </c>
      <c r="O421" t="str">
        <f t="shared" si="45"/>
        <v>Low</v>
      </c>
      <c r="P421" t="s">
        <v>24</v>
      </c>
      <c r="Q421">
        <v>1.64</v>
      </c>
      <c r="R421">
        <f t="shared" si="42"/>
        <v>8.2000000000000003E-2</v>
      </c>
      <c r="S421" t="s">
        <v>11</v>
      </c>
      <c r="T421" t="s">
        <v>11</v>
      </c>
      <c r="U421" t="s">
        <v>11</v>
      </c>
      <c r="V421" t="s">
        <v>11</v>
      </c>
      <c r="W421" t="s">
        <v>11</v>
      </c>
      <c r="X421" t="s">
        <v>11</v>
      </c>
    </row>
    <row r="422" spans="1:24" x14ac:dyDescent="0.35">
      <c r="A422" t="s">
        <v>178</v>
      </c>
      <c r="B422" t="s">
        <v>111</v>
      </c>
      <c r="C422" t="s">
        <v>179</v>
      </c>
      <c r="D422" t="s">
        <v>17</v>
      </c>
      <c r="E422">
        <v>4380</v>
      </c>
      <c r="F422" t="str">
        <f t="shared" si="43"/>
        <v>5</v>
      </c>
      <c r="G422">
        <v>3</v>
      </c>
      <c r="H422" t="s">
        <v>25</v>
      </c>
      <c r="I422" t="s">
        <v>59</v>
      </c>
      <c r="J422" t="str">
        <f t="shared" si="44"/>
        <v>Medium</v>
      </c>
      <c r="K422" t="s">
        <v>11</v>
      </c>
      <c r="L422" t="s">
        <v>11</v>
      </c>
      <c r="M422" t="s">
        <v>11</v>
      </c>
      <c r="N422">
        <v>101</v>
      </c>
      <c r="O422" t="str">
        <f t="shared" si="45"/>
        <v>Medium</v>
      </c>
      <c r="P422" t="s">
        <v>21</v>
      </c>
      <c r="Q422">
        <v>2.17</v>
      </c>
      <c r="R422">
        <f t="shared" si="42"/>
        <v>0.1085</v>
      </c>
      <c r="S422" t="s">
        <v>11</v>
      </c>
      <c r="T422" t="s">
        <v>11</v>
      </c>
      <c r="U422" t="s">
        <v>11</v>
      </c>
      <c r="V422" t="s">
        <v>11</v>
      </c>
      <c r="W422" t="s">
        <v>11</v>
      </c>
      <c r="X422" t="s">
        <v>11</v>
      </c>
    </row>
    <row r="423" spans="1:24" x14ac:dyDescent="0.35">
      <c r="A423" t="s">
        <v>178</v>
      </c>
      <c r="B423" t="s">
        <v>111</v>
      </c>
      <c r="C423" t="s">
        <v>179</v>
      </c>
      <c r="D423" t="s">
        <v>17</v>
      </c>
      <c r="E423">
        <v>4380</v>
      </c>
      <c r="F423" t="str">
        <f t="shared" si="43"/>
        <v>5</v>
      </c>
      <c r="G423">
        <v>3</v>
      </c>
      <c r="H423" t="s">
        <v>25</v>
      </c>
      <c r="I423" t="s">
        <v>59</v>
      </c>
      <c r="J423" t="str">
        <f t="shared" si="44"/>
        <v>Medium</v>
      </c>
      <c r="K423" t="s">
        <v>11</v>
      </c>
      <c r="L423" t="s">
        <v>11</v>
      </c>
      <c r="M423" t="s">
        <v>11</v>
      </c>
      <c r="N423">
        <v>101</v>
      </c>
      <c r="O423" t="str">
        <f t="shared" si="45"/>
        <v>Medium</v>
      </c>
      <c r="P423" t="s">
        <v>24</v>
      </c>
      <c r="Q423">
        <v>1.85</v>
      </c>
      <c r="R423">
        <f t="shared" si="42"/>
        <v>9.2500000000000013E-2</v>
      </c>
      <c r="S423" t="s">
        <v>11</v>
      </c>
      <c r="T423" t="s">
        <v>11</v>
      </c>
      <c r="U423" t="s">
        <v>11</v>
      </c>
      <c r="V423" t="s">
        <v>11</v>
      </c>
      <c r="W423" t="s">
        <v>11</v>
      </c>
      <c r="X423" t="s">
        <v>11</v>
      </c>
    </row>
    <row r="424" spans="1:24" x14ac:dyDescent="0.35">
      <c r="A424" t="s">
        <v>178</v>
      </c>
      <c r="B424" t="s">
        <v>111</v>
      </c>
      <c r="C424" t="s">
        <v>179</v>
      </c>
      <c r="D424" t="s">
        <v>17</v>
      </c>
      <c r="E424">
        <v>4380</v>
      </c>
      <c r="F424" t="str">
        <f t="shared" si="43"/>
        <v>5</v>
      </c>
      <c r="G424">
        <v>3</v>
      </c>
      <c r="H424" t="s">
        <v>25</v>
      </c>
      <c r="I424" t="s">
        <v>59</v>
      </c>
      <c r="J424" t="str">
        <f t="shared" si="44"/>
        <v>Medium</v>
      </c>
      <c r="K424" t="s">
        <v>11</v>
      </c>
      <c r="L424" t="s">
        <v>11</v>
      </c>
      <c r="M424" t="s">
        <v>11</v>
      </c>
      <c r="N424">
        <v>34</v>
      </c>
      <c r="O424" t="str">
        <f t="shared" si="45"/>
        <v>Low</v>
      </c>
      <c r="P424" t="s">
        <v>21</v>
      </c>
      <c r="Q424">
        <v>1.59</v>
      </c>
      <c r="R424">
        <f t="shared" si="42"/>
        <v>7.9500000000000015E-2</v>
      </c>
      <c r="S424" t="s">
        <v>11</v>
      </c>
      <c r="T424" t="s">
        <v>11</v>
      </c>
      <c r="U424" t="s">
        <v>11</v>
      </c>
      <c r="V424" t="s">
        <v>11</v>
      </c>
      <c r="W424" t="s">
        <v>11</v>
      </c>
      <c r="X424" t="s">
        <v>11</v>
      </c>
    </row>
    <row r="425" spans="1:24" x14ac:dyDescent="0.35">
      <c r="A425" t="s">
        <v>178</v>
      </c>
      <c r="B425" t="s">
        <v>111</v>
      </c>
      <c r="C425" t="s">
        <v>179</v>
      </c>
      <c r="D425" t="s">
        <v>17</v>
      </c>
      <c r="E425">
        <v>4380</v>
      </c>
      <c r="F425" t="str">
        <f t="shared" si="43"/>
        <v>5</v>
      </c>
      <c r="G425">
        <v>3</v>
      </c>
      <c r="H425" t="s">
        <v>25</v>
      </c>
      <c r="I425" t="s">
        <v>59</v>
      </c>
      <c r="J425" t="str">
        <f t="shared" si="44"/>
        <v>Medium</v>
      </c>
      <c r="K425" t="s">
        <v>11</v>
      </c>
      <c r="L425" t="s">
        <v>11</v>
      </c>
      <c r="M425" t="s">
        <v>11</v>
      </c>
      <c r="N425">
        <v>34</v>
      </c>
      <c r="O425" t="str">
        <f t="shared" si="45"/>
        <v>Low</v>
      </c>
      <c r="P425" t="s">
        <v>24</v>
      </c>
      <c r="Q425">
        <v>1.55</v>
      </c>
      <c r="R425">
        <f t="shared" si="42"/>
        <v>7.7500000000000013E-2</v>
      </c>
      <c r="S425" t="s">
        <v>11</v>
      </c>
      <c r="T425" t="s">
        <v>11</v>
      </c>
      <c r="U425" t="s">
        <v>11</v>
      </c>
      <c r="V425" t="s">
        <v>11</v>
      </c>
      <c r="W425" t="s">
        <v>11</v>
      </c>
      <c r="X425" t="s">
        <v>11</v>
      </c>
    </row>
    <row r="426" spans="1:24" x14ac:dyDescent="0.35">
      <c r="A426" t="s">
        <v>178</v>
      </c>
      <c r="B426" t="s">
        <v>111</v>
      </c>
      <c r="C426" t="s">
        <v>179</v>
      </c>
      <c r="D426" t="s">
        <v>17</v>
      </c>
      <c r="E426">
        <v>4380</v>
      </c>
      <c r="F426" t="str">
        <f t="shared" si="43"/>
        <v>5</v>
      </c>
      <c r="G426">
        <v>3</v>
      </c>
      <c r="H426" t="s">
        <v>25</v>
      </c>
      <c r="I426" t="s">
        <v>59</v>
      </c>
      <c r="J426" t="str">
        <f t="shared" si="44"/>
        <v>Medium</v>
      </c>
      <c r="K426" t="s">
        <v>11</v>
      </c>
      <c r="L426" t="s">
        <v>11</v>
      </c>
      <c r="M426" t="s">
        <v>11</v>
      </c>
      <c r="N426">
        <v>67</v>
      </c>
      <c r="O426" t="str">
        <f t="shared" si="45"/>
        <v>Low</v>
      </c>
      <c r="P426" t="s">
        <v>21</v>
      </c>
      <c r="Q426">
        <v>2.15</v>
      </c>
      <c r="R426">
        <f t="shared" si="42"/>
        <v>0.1075</v>
      </c>
      <c r="S426" t="s">
        <v>11</v>
      </c>
      <c r="T426" t="s">
        <v>11</v>
      </c>
      <c r="U426" t="s">
        <v>11</v>
      </c>
      <c r="V426" t="s">
        <v>11</v>
      </c>
      <c r="W426" t="s">
        <v>11</v>
      </c>
      <c r="X426" t="s">
        <v>11</v>
      </c>
    </row>
    <row r="427" spans="1:24" x14ac:dyDescent="0.35">
      <c r="A427" t="s">
        <v>178</v>
      </c>
      <c r="B427" t="s">
        <v>111</v>
      </c>
      <c r="C427" t="s">
        <v>179</v>
      </c>
      <c r="D427" t="s">
        <v>17</v>
      </c>
      <c r="E427">
        <v>4380</v>
      </c>
      <c r="F427" t="str">
        <f t="shared" si="43"/>
        <v>5</v>
      </c>
      <c r="G427">
        <v>3</v>
      </c>
      <c r="H427" t="s">
        <v>25</v>
      </c>
      <c r="I427" t="s">
        <v>59</v>
      </c>
      <c r="J427" t="str">
        <f t="shared" si="44"/>
        <v>Medium</v>
      </c>
      <c r="K427" t="s">
        <v>11</v>
      </c>
      <c r="L427" t="s">
        <v>11</v>
      </c>
      <c r="M427" t="s">
        <v>11</v>
      </c>
      <c r="N427">
        <v>67</v>
      </c>
      <c r="O427" t="str">
        <f t="shared" si="45"/>
        <v>Low</v>
      </c>
      <c r="P427" t="s">
        <v>24</v>
      </c>
      <c r="Q427">
        <v>1.92</v>
      </c>
      <c r="R427">
        <f t="shared" si="42"/>
        <v>9.6000000000000002E-2</v>
      </c>
      <c r="S427" t="s">
        <v>11</v>
      </c>
      <c r="T427" t="s">
        <v>11</v>
      </c>
      <c r="U427" t="s">
        <v>11</v>
      </c>
      <c r="V427" t="s">
        <v>11</v>
      </c>
      <c r="W427" t="s">
        <v>11</v>
      </c>
      <c r="X427" t="s">
        <v>11</v>
      </c>
    </row>
    <row r="428" spans="1:24" x14ac:dyDescent="0.35">
      <c r="A428" t="s">
        <v>178</v>
      </c>
      <c r="B428" t="s">
        <v>111</v>
      </c>
      <c r="C428" t="s">
        <v>179</v>
      </c>
      <c r="D428" t="s">
        <v>17</v>
      </c>
      <c r="E428">
        <v>4380</v>
      </c>
      <c r="F428" t="str">
        <f t="shared" si="43"/>
        <v>5</v>
      </c>
      <c r="G428">
        <v>3</v>
      </c>
      <c r="H428" t="s">
        <v>25</v>
      </c>
      <c r="I428" t="s">
        <v>59</v>
      </c>
      <c r="J428" t="str">
        <f t="shared" si="44"/>
        <v>Medium</v>
      </c>
      <c r="K428" t="s">
        <v>11</v>
      </c>
      <c r="L428" t="s">
        <v>11</v>
      </c>
      <c r="M428" t="s">
        <v>11</v>
      </c>
      <c r="N428">
        <v>101</v>
      </c>
      <c r="O428" t="str">
        <f t="shared" si="45"/>
        <v>Medium</v>
      </c>
      <c r="P428" t="s">
        <v>21</v>
      </c>
      <c r="Q428">
        <v>2.1</v>
      </c>
      <c r="R428">
        <f t="shared" ref="R428:R585" si="46">Q428*0.05</f>
        <v>0.10500000000000001</v>
      </c>
      <c r="S428" t="s">
        <v>11</v>
      </c>
      <c r="T428" t="s">
        <v>11</v>
      </c>
      <c r="U428" t="s">
        <v>11</v>
      </c>
      <c r="V428" t="s">
        <v>11</v>
      </c>
      <c r="W428" t="s">
        <v>11</v>
      </c>
      <c r="X428" t="s">
        <v>11</v>
      </c>
    </row>
    <row r="429" spans="1:24" x14ac:dyDescent="0.35">
      <c r="A429" t="s">
        <v>178</v>
      </c>
      <c r="B429" t="s">
        <v>111</v>
      </c>
      <c r="C429" t="s">
        <v>179</v>
      </c>
      <c r="D429" t="s">
        <v>17</v>
      </c>
      <c r="E429">
        <v>4380</v>
      </c>
      <c r="F429" t="str">
        <f t="shared" si="43"/>
        <v>5</v>
      </c>
      <c r="G429">
        <v>3</v>
      </c>
      <c r="H429" t="s">
        <v>25</v>
      </c>
      <c r="I429" t="s">
        <v>59</v>
      </c>
      <c r="J429" t="str">
        <f t="shared" si="44"/>
        <v>Medium</v>
      </c>
      <c r="K429" t="s">
        <v>11</v>
      </c>
      <c r="L429" t="s">
        <v>11</v>
      </c>
      <c r="M429" t="s">
        <v>11</v>
      </c>
      <c r="N429">
        <v>101</v>
      </c>
      <c r="O429" t="str">
        <f t="shared" si="45"/>
        <v>Medium</v>
      </c>
      <c r="P429" t="s">
        <v>24</v>
      </c>
      <c r="Q429">
        <v>2.29</v>
      </c>
      <c r="R429">
        <f t="shared" si="46"/>
        <v>0.1145</v>
      </c>
      <c r="S429" t="s">
        <v>11</v>
      </c>
      <c r="T429" t="s">
        <v>11</v>
      </c>
      <c r="U429" t="s">
        <v>11</v>
      </c>
      <c r="V429" t="s">
        <v>11</v>
      </c>
      <c r="W429" t="s">
        <v>11</v>
      </c>
      <c r="X429" t="s">
        <v>11</v>
      </c>
    </row>
    <row r="430" spans="1:24" x14ac:dyDescent="0.35">
      <c r="A430" t="s">
        <v>178</v>
      </c>
      <c r="B430" t="s">
        <v>111</v>
      </c>
      <c r="C430" t="s">
        <v>179</v>
      </c>
      <c r="D430" t="s">
        <v>17</v>
      </c>
      <c r="E430">
        <v>4380</v>
      </c>
      <c r="F430" t="str">
        <f t="shared" si="43"/>
        <v>5</v>
      </c>
      <c r="G430">
        <v>3</v>
      </c>
      <c r="H430" t="s">
        <v>25</v>
      </c>
      <c r="I430" t="s">
        <v>59</v>
      </c>
      <c r="J430" t="str">
        <f t="shared" si="44"/>
        <v>Medium</v>
      </c>
      <c r="K430" t="s">
        <v>11</v>
      </c>
      <c r="L430" t="s">
        <v>11</v>
      </c>
      <c r="M430" t="s">
        <v>11</v>
      </c>
      <c r="N430">
        <v>34</v>
      </c>
      <c r="O430" t="str">
        <f t="shared" si="45"/>
        <v>Low</v>
      </c>
      <c r="P430" t="s">
        <v>21</v>
      </c>
      <c r="Q430">
        <v>1.51</v>
      </c>
      <c r="R430">
        <f t="shared" si="46"/>
        <v>7.5500000000000012E-2</v>
      </c>
      <c r="S430" t="s">
        <v>11</v>
      </c>
      <c r="T430" t="s">
        <v>11</v>
      </c>
      <c r="U430" t="s">
        <v>11</v>
      </c>
      <c r="V430" t="s">
        <v>11</v>
      </c>
      <c r="W430" t="s">
        <v>11</v>
      </c>
      <c r="X430" t="s">
        <v>11</v>
      </c>
    </row>
    <row r="431" spans="1:24" x14ac:dyDescent="0.35">
      <c r="A431" t="s">
        <v>178</v>
      </c>
      <c r="B431" t="s">
        <v>111</v>
      </c>
      <c r="C431" t="s">
        <v>179</v>
      </c>
      <c r="D431" t="s">
        <v>17</v>
      </c>
      <c r="E431">
        <v>4380</v>
      </c>
      <c r="F431" t="str">
        <f t="shared" si="43"/>
        <v>5</v>
      </c>
      <c r="G431">
        <v>3</v>
      </c>
      <c r="H431" t="s">
        <v>25</v>
      </c>
      <c r="I431" t="s">
        <v>59</v>
      </c>
      <c r="J431" t="str">
        <f t="shared" si="44"/>
        <v>Medium</v>
      </c>
      <c r="K431" t="s">
        <v>11</v>
      </c>
      <c r="L431" t="s">
        <v>11</v>
      </c>
      <c r="M431" t="s">
        <v>11</v>
      </c>
      <c r="N431">
        <v>34</v>
      </c>
      <c r="O431" t="str">
        <f t="shared" si="45"/>
        <v>Low</v>
      </c>
      <c r="P431" t="s">
        <v>24</v>
      </c>
      <c r="Q431">
        <v>1.1299999999999999</v>
      </c>
      <c r="R431">
        <f t="shared" si="46"/>
        <v>5.6499999999999995E-2</v>
      </c>
      <c r="S431" t="s">
        <v>11</v>
      </c>
      <c r="T431" t="s">
        <v>11</v>
      </c>
      <c r="U431" t="s">
        <v>11</v>
      </c>
      <c r="V431" t="s">
        <v>11</v>
      </c>
      <c r="W431" t="s">
        <v>11</v>
      </c>
      <c r="X431" t="s">
        <v>11</v>
      </c>
    </row>
    <row r="432" spans="1:24" x14ac:dyDescent="0.35">
      <c r="A432" t="s">
        <v>178</v>
      </c>
      <c r="B432" t="s">
        <v>111</v>
      </c>
      <c r="C432" t="s">
        <v>179</v>
      </c>
      <c r="D432" t="s">
        <v>17</v>
      </c>
      <c r="E432">
        <v>4380</v>
      </c>
      <c r="F432" t="str">
        <f t="shared" si="43"/>
        <v>5</v>
      </c>
      <c r="G432">
        <v>3</v>
      </c>
      <c r="H432" t="s">
        <v>25</v>
      </c>
      <c r="I432" t="s">
        <v>59</v>
      </c>
      <c r="J432" t="str">
        <f t="shared" si="44"/>
        <v>Medium</v>
      </c>
      <c r="K432" t="s">
        <v>11</v>
      </c>
      <c r="L432" t="s">
        <v>11</v>
      </c>
      <c r="M432" t="s">
        <v>11</v>
      </c>
      <c r="N432">
        <v>67</v>
      </c>
      <c r="O432" t="str">
        <f t="shared" si="45"/>
        <v>Low</v>
      </c>
      <c r="P432" t="s">
        <v>21</v>
      </c>
      <c r="Q432">
        <v>1.74</v>
      </c>
      <c r="R432">
        <f t="shared" si="46"/>
        <v>8.7000000000000008E-2</v>
      </c>
      <c r="S432" t="s">
        <v>11</v>
      </c>
      <c r="T432" t="s">
        <v>11</v>
      </c>
      <c r="U432" t="s">
        <v>11</v>
      </c>
      <c r="V432" t="s">
        <v>11</v>
      </c>
      <c r="W432" t="s">
        <v>11</v>
      </c>
      <c r="X432" t="s">
        <v>11</v>
      </c>
    </row>
    <row r="433" spans="1:24" x14ac:dyDescent="0.35">
      <c r="A433" t="s">
        <v>178</v>
      </c>
      <c r="B433" t="s">
        <v>111</v>
      </c>
      <c r="C433" t="s">
        <v>179</v>
      </c>
      <c r="D433" t="s">
        <v>17</v>
      </c>
      <c r="E433">
        <v>4380</v>
      </c>
      <c r="F433" t="str">
        <f t="shared" si="43"/>
        <v>5</v>
      </c>
      <c r="G433">
        <v>3</v>
      </c>
      <c r="H433" t="s">
        <v>25</v>
      </c>
      <c r="I433" t="s">
        <v>59</v>
      </c>
      <c r="J433" t="str">
        <f t="shared" si="44"/>
        <v>Medium</v>
      </c>
      <c r="K433" t="s">
        <v>11</v>
      </c>
      <c r="L433" t="s">
        <v>11</v>
      </c>
      <c r="M433" t="s">
        <v>11</v>
      </c>
      <c r="N433">
        <v>67</v>
      </c>
      <c r="O433" t="str">
        <f t="shared" si="45"/>
        <v>Low</v>
      </c>
      <c r="P433" t="s">
        <v>24</v>
      </c>
      <c r="Q433">
        <v>1.41</v>
      </c>
      <c r="R433">
        <f t="shared" si="46"/>
        <v>7.0499999999999993E-2</v>
      </c>
      <c r="S433" t="s">
        <v>11</v>
      </c>
      <c r="T433" t="s">
        <v>11</v>
      </c>
      <c r="U433" t="s">
        <v>11</v>
      </c>
      <c r="V433" t="s">
        <v>11</v>
      </c>
      <c r="W433" t="s">
        <v>11</v>
      </c>
      <c r="X433" t="s">
        <v>11</v>
      </c>
    </row>
    <row r="434" spans="1:24" x14ac:dyDescent="0.35">
      <c r="A434" t="s">
        <v>178</v>
      </c>
      <c r="B434" t="s">
        <v>111</v>
      </c>
      <c r="C434" t="s">
        <v>179</v>
      </c>
      <c r="D434" t="s">
        <v>17</v>
      </c>
      <c r="E434">
        <v>4380</v>
      </c>
      <c r="F434" t="str">
        <f t="shared" si="43"/>
        <v>5</v>
      </c>
      <c r="G434">
        <v>3</v>
      </c>
      <c r="H434" t="s">
        <v>25</v>
      </c>
      <c r="I434" t="s">
        <v>59</v>
      </c>
      <c r="J434" t="str">
        <f t="shared" si="44"/>
        <v>Medium</v>
      </c>
      <c r="K434" t="s">
        <v>11</v>
      </c>
      <c r="L434" t="s">
        <v>11</v>
      </c>
      <c r="M434" t="s">
        <v>11</v>
      </c>
      <c r="N434">
        <v>101</v>
      </c>
      <c r="O434" t="str">
        <f t="shared" si="45"/>
        <v>Medium</v>
      </c>
      <c r="P434" t="s">
        <v>21</v>
      </c>
      <c r="Q434">
        <v>1.66</v>
      </c>
      <c r="R434">
        <f t="shared" si="46"/>
        <v>8.3000000000000004E-2</v>
      </c>
      <c r="S434" t="s">
        <v>11</v>
      </c>
      <c r="T434" t="s">
        <v>11</v>
      </c>
      <c r="U434" t="s">
        <v>11</v>
      </c>
      <c r="V434" t="s">
        <v>11</v>
      </c>
      <c r="W434" t="s">
        <v>11</v>
      </c>
      <c r="X434" t="s">
        <v>11</v>
      </c>
    </row>
    <row r="435" spans="1:24" x14ac:dyDescent="0.35">
      <c r="A435" t="s">
        <v>178</v>
      </c>
      <c r="B435" t="s">
        <v>111</v>
      </c>
      <c r="C435" t="s">
        <v>179</v>
      </c>
      <c r="D435" t="s">
        <v>17</v>
      </c>
      <c r="E435">
        <v>4380</v>
      </c>
      <c r="F435" t="str">
        <f t="shared" si="43"/>
        <v>5</v>
      </c>
      <c r="G435">
        <v>3</v>
      </c>
      <c r="H435" t="s">
        <v>25</v>
      </c>
      <c r="I435" t="s">
        <v>59</v>
      </c>
      <c r="J435" t="str">
        <f t="shared" si="44"/>
        <v>Medium</v>
      </c>
      <c r="K435" t="s">
        <v>11</v>
      </c>
      <c r="L435" t="s">
        <v>11</v>
      </c>
      <c r="M435" t="s">
        <v>11</v>
      </c>
      <c r="N435">
        <v>101</v>
      </c>
      <c r="O435" t="str">
        <f t="shared" si="45"/>
        <v>Medium</v>
      </c>
      <c r="P435" t="s">
        <v>24</v>
      </c>
      <c r="Q435">
        <v>1.36</v>
      </c>
      <c r="R435">
        <f t="shared" si="46"/>
        <v>6.8000000000000005E-2</v>
      </c>
      <c r="S435" t="s">
        <v>11</v>
      </c>
      <c r="T435" t="s">
        <v>11</v>
      </c>
      <c r="U435" t="s">
        <v>11</v>
      </c>
      <c r="V435" t="s">
        <v>11</v>
      </c>
      <c r="W435" t="s">
        <v>11</v>
      </c>
      <c r="X435" t="s">
        <v>11</v>
      </c>
    </row>
    <row r="436" spans="1:24" x14ac:dyDescent="0.35">
      <c r="A436" t="s">
        <v>180</v>
      </c>
      <c r="B436" t="s">
        <v>111</v>
      </c>
      <c r="C436" t="s">
        <v>112</v>
      </c>
      <c r="D436" t="s">
        <v>17</v>
      </c>
      <c r="E436">
        <v>1825</v>
      </c>
      <c r="F436" t="str">
        <f t="shared" si="43"/>
        <v>5</v>
      </c>
      <c r="G436">
        <v>4</v>
      </c>
      <c r="H436" t="s">
        <v>25</v>
      </c>
      <c r="I436" t="s">
        <v>59</v>
      </c>
      <c r="J436" t="str">
        <f t="shared" si="44"/>
        <v>Medium</v>
      </c>
      <c r="K436" t="s">
        <v>11</v>
      </c>
      <c r="L436" t="s">
        <v>11</v>
      </c>
      <c r="M436" t="s">
        <v>11</v>
      </c>
      <c r="N436">
        <v>56</v>
      </c>
      <c r="O436" t="str">
        <f t="shared" si="45"/>
        <v>Low</v>
      </c>
      <c r="P436" t="s">
        <v>21</v>
      </c>
      <c r="Q436">
        <v>2.0699999999999998</v>
      </c>
      <c r="R436">
        <f t="shared" si="46"/>
        <v>0.10349999999999999</v>
      </c>
      <c r="S436" t="s">
        <v>11</v>
      </c>
      <c r="T436" t="s">
        <v>11</v>
      </c>
      <c r="U436" t="s">
        <v>11</v>
      </c>
      <c r="V436" t="s">
        <v>11</v>
      </c>
      <c r="W436" t="s">
        <v>11</v>
      </c>
      <c r="X436" t="s">
        <v>11</v>
      </c>
    </row>
    <row r="437" spans="1:24" x14ac:dyDescent="0.35">
      <c r="A437" t="s">
        <v>180</v>
      </c>
      <c r="B437" t="s">
        <v>111</v>
      </c>
      <c r="C437" t="s">
        <v>112</v>
      </c>
      <c r="D437" t="s">
        <v>17</v>
      </c>
      <c r="E437">
        <v>1825</v>
      </c>
      <c r="F437" t="str">
        <f t="shared" si="43"/>
        <v>5</v>
      </c>
      <c r="G437">
        <v>4</v>
      </c>
      <c r="H437" t="s">
        <v>25</v>
      </c>
      <c r="I437" t="s">
        <v>59</v>
      </c>
      <c r="J437" t="str">
        <f t="shared" si="44"/>
        <v>Medium</v>
      </c>
      <c r="K437" t="s">
        <v>11</v>
      </c>
      <c r="L437" t="s">
        <v>11</v>
      </c>
      <c r="M437" t="s">
        <v>11</v>
      </c>
      <c r="N437">
        <v>56</v>
      </c>
      <c r="O437" t="str">
        <f t="shared" si="45"/>
        <v>Low</v>
      </c>
      <c r="P437" t="s">
        <v>24</v>
      </c>
      <c r="Q437">
        <v>2.13</v>
      </c>
      <c r="R437">
        <f t="shared" si="46"/>
        <v>0.1065</v>
      </c>
      <c r="S437" t="s">
        <v>11</v>
      </c>
      <c r="T437" t="s">
        <v>11</v>
      </c>
      <c r="U437" t="s">
        <v>11</v>
      </c>
      <c r="V437" t="s">
        <v>11</v>
      </c>
      <c r="W437" t="s">
        <v>11</v>
      </c>
      <c r="X437" t="s">
        <v>11</v>
      </c>
    </row>
    <row r="438" spans="1:24" x14ac:dyDescent="0.35">
      <c r="A438" t="s">
        <v>180</v>
      </c>
      <c r="B438" t="s">
        <v>111</v>
      </c>
      <c r="C438" t="s">
        <v>112</v>
      </c>
      <c r="D438" t="s">
        <v>17</v>
      </c>
      <c r="E438">
        <v>1825</v>
      </c>
      <c r="F438" t="str">
        <f t="shared" si="43"/>
        <v>5</v>
      </c>
      <c r="G438">
        <v>4</v>
      </c>
      <c r="H438" t="s">
        <v>25</v>
      </c>
      <c r="I438" t="s">
        <v>59</v>
      </c>
      <c r="J438" t="str">
        <f t="shared" si="44"/>
        <v>Medium</v>
      </c>
      <c r="K438" t="s">
        <v>11</v>
      </c>
      <c r="L438" t="s">
        <v>11</v>
      </c>
      <c r="M438" t="s">
        <v>11</v>
      </c>
      <c r="N438">
        <v>56</v>
      </c>
      <c r="O438" t="str">
        <f t="shared" si="45"/>
        <v>Low</v>
      </c>
      <c r="P438" t="s">
        <v>21</v>
      </c>
      <c r="Q438">
        <v>3.96</v>
      </c>
      <c r="R438">
        <f t="shared" si="46"/>
        <v>0.19800000000000001</v>
      </c>
      <c r="S438" t="s">
        <v>11</v>
      </c>
      <c r="T438" t="s">
        <v>11</v>
      </c>
      <c r="U438" t="s">
        <v>11</v>
      </c>
      <c r="V438" t="s">
        <v>11</v>
      </c>
      <c r="W438" t="s">
        <v>11</v>
      </c>
      <c r="X438" t="s">
        <v>11</v>
      </c>
    </row>
    <row r="439" spans="1:24" x14ac:dyDescent="0.35">
      <c r="A439" t="s">
        <v>180</v>
      </c>
      <c r="B439" t="s">
        <v>111</v>
      </c>
      <c r="C439" t="s">
        <v>112</v>
      </c>
      <c r="D439" t="s">
        <v>17</v>
      </c>
      <c r="E439">
        <v>1825</v>
      </c>
      <c r="F439" t="str">
        <f t="shared" si="43"/>
        <v>5</v>
      </c>
      <c r="G439">
        <v>4</v>
      </c>
      <c r="H439" t="s">
        <v>25</v>
      </c>
      <c r="I439" t="s">
        <v>59</v>
      </c>
      <c r="J439" t="str">
        <f t="shared" si="44"/>
        <v>Medium</v>
      </c>
      <c r="K439" t="s">
        <v>11</v>
      </c>
      <c r="L439" t="s">
        <v>11</v>
      </c>
      <c r="M439" t="s">
        <v>11</v>
      </c>
      <c r="N439">
        <v>56</v>
      </c>
      <c r="O439" t="str">
        <f t="shared" si="45"/>
        <v>Low</v>
      </c>
      <c r="P439" t="s">
        <v>24</v>
      </c>
      <c r="Q439">
        <v>3.95</v>
      </c>
      <c r="R439">
        <f t="shared" si="46"/>
        <v>0.19750000000000001</v>
      </c>
      <c r="S439" t="s">
        <v>11</v>
      </c>
      <c r="T439" t="s">
        <v>11</v>
      </c>
      <c r="U439" t="s">
        <v>11</v>
      </c>
      <c r="V439" t="s">
        <v>11</v>
      </c>
      <c r="W439" t="s">
        <v>11</v>
      </c>
      <c r="X439" t="s">
        <v>11</v>
      </c>
    </row>
    <row r="440" spans="1:24" x14ac:dyDescent="0.35">
      <c r="A440" t="s">
        <v>180</v>
      </c>
      <c r="B440" t="s">
        <v>111</v>
      </c>
      <c r="C440" t="s">
        <v>112</v>
      </c>
      <c r="D440" t="s">
        <v>17</v>
      </c>
      <c r="E440">
        <v>1825</v>
      </c>
      <c r="F440" t="str">
        <f t="shared" si="43"/>
        <v>5</v>
      </c>
      <c r="G440">
        <v>4</v>
      </c>
      <c r="H440" t="s">
        <v>25</v>
      </c>
      <c r="I440" t="s">
        <v>59</v>
      </c>
      <c r="J440" t="str">
        <f t="shared" si="44"/>
        <v>Medium</v>
      </c>
      <c r="K440" t="s">
        <v>11</v>
      </c>
      <c r="L440" t="s">
        <v>11</v>
      </c>
      <c r="M440" t="s">
        <v>11</v>
      </c>
      <c r="N440">
        <v>56</v>
      </c>
      <c r="O440" t="str">
        <f t="shared" si="45"/>
        <v>Low</v>
      </c>
      <c r="P440" t="s">
        <v>21</v>
      </c>
      <c r="Q440">
        <v>2.54</v>
      </c>
      <c r="R440">
        <f t="shared" si="46"/>
        <v>0.127</v>
      </c>
      <c r="S440" t="s">
        <v>11</v>
      </c>
      <c r="T440" t="s">
        <v>11</v>
      </c>
      <c r="U440" t="s">
        <v>11</v>
      </c>
      <c r="V440" t="s">
        <v>11</v>
      </c>
      <c r="W440" t="s">
        <v>11</v>
      </c>
      <c r="X440" t="s">
        <v>11</v>
      </c>
    </row>
    <row r="441" spans="1:24" x14ac:dyDescent="0.35">
      <c r="A441" t="s">
        <v>180</v>
      </c>
      <c r="B441" t="s">
        <v>111</v>
      </c>
      <c r="C441" t="s">
        <v>112</v>
      </c>
      <c r="D441" t="s">
        <v>17</v>
      </c>
      <c r="E441">
        <v>1825</v>
      </c>
      <c r="F441" t="str">
        <f t="shared" si="43"/>
        <v>5</v>
      </c>
      <c r="G441">
        <v>4</v>
      </c>
      <c r="H441" t="s">
        <v>25</v>
      </c>
      <c r="I441" t="s">
        <v>59</v>
      </c>
      <c r="J441" t="str">
        <f t="shared" si="44"/>
        <v>Medium</v>
      </c>
      <c r="K441" t="s">
        <v>11</v>
      </c>
      <c r="L441" t="s">
        <v>11</v>
      </c>
      <c r="M441" t="s">
        <v>11</v>
      </c>
      <c r="N441">
        <v>56</v>
      </c>
      <c r="O441" t="str">
        <f t="shared" si="45"/>
        <v>Low</v>
      </c>
      <c r="P441" t="s">
        <v>24</v>
      </c>
      <c r="Q441">
        <v>2.99</v>
      </c>
      <c r="R441">
        <f t="shared" si="46"/>
        <v>0.14950000000000002</v>
      </c>
      <c r="S441" t="s">
        <v>11</v>
      </c>
      <c r="T441" t="s">
        <v>11</v>
      </c>
      <c r="U441" t="s">
        <v>11</v>
      </c>
      <c r="V441" t="s">
        <v>11</v>
      </c>
      <c r="W441" t="s">
        <v>11</v>
      </c>
      <c r="X441" t="s">
        <v>11</v>
      </c>
    </row>
    <row r="442" spans="1:24" x14ac:dyDescent="0.35">
      <c r="A442" t="s">
        <v>180</v>
      </c>
      <c r="B442" t="s">
        <v>111</v>
      </c>
      <c r="C442" t="s">
        <v>112</v>
      </c>
      <c r="D442" t="s">
        <v>17</v>
      </c>
      <c r="E442">
        <v>1825</v>
      </c>
      <c r="F442" t="str">
        <f t="shared" si="43"/>
        <v>5</v>
      </c>
      <c r="G442">
        <v>4</v>
      </c>
      <c r="H442" t="s">
        <v>25</v>
      </c>
      <c r="I442" t="s">
        <v>59</v>
      </c>
      <c r="J442" t="str">
        <f t="shared" si="44"/>
        <v>Medium</v>
      </c>
      <c r="K442" t="s">
        <v>11</v>
      </c>
      <c r="L442" t="s">
        <v>11</v>
      </c>
      <c r="M442" t="s">
        <v>11</v>
      </c>
      <c r="N442">
        <v>56</v>
      </c>
      <c r="O442" t="str">
        <f t="shared" si="45"/>
        <v>Low</v>
      </c>
      <c r="P442" t="s">
        <v>21</v>
      </c>
      <c r="Q442">
        <v>4.07</v>
      </c>
      <c r="R442">
        <f t="shared" si="46"/>
        <v>0.20350000000000001</v>
      </c>
      <c r="S442" t="s">
        <v>11</v>
      </c>
      <c r="T442" t="s">
        <v>11</v>
      </c>
      <c r="U442" t="s">
        <v>11</v>
      </c>
      <c r="V442" t="s">
        <v>11</v>
      </c>
      <c r="W442" t="s">
        <v>11</v>
      </c>
      <c r="X442" t="s">
        <v>11</v>
      </c>
    </row>
    <row r="443" spans="1:24" x14ac:dyDescent="0.35">
      <c r="A443" t="s">
        <v>180</v>
      </c>
      <c r="B443" t="s">
        <v>111</v>
      </c>
      <c r="C443" t="s">
        <v>112</v>
      </c>
      <c r="D443" t="s">
        <v>17</v>
      </c>
      <c r="E443">
        <v>1825</v>
      </c>
      <c r="F443" t="str">
        <f t="shared" si="43"/>
        <v>5</v>
      </c>
      <c r="G443">
        <v>4</v>
      </c>
      <c r="H443" t="s">
        <v>25</v>
      </c>
      <c r="I443" t="s">
        <v>59</v>
      </c>
      <c r="J443" t="str">
        <f t="shared" si="44"/>
        <v>Medium</v>
      </c>
      <c r="K443" t="s">
        <v>11</v>
      </c>
      <c r="L443" t="s">
        <v>11</v>
      </c>
      <c r="M443" t="s">
        <v>11</v>
      </c>
      <c r="N443">
        <v>56</v>
      </c>
      <c r="O443" t="str">
        <f t="shared" si="45"/>
        <v>Low</v>
      </c>
      <c r="P443" t="s">
        <v>24</v>
      </c>
      <c r="Q443">
        <v>3.93</v>
      </c>
      <c r="R443">
        <f t="shared" si="46"/>
        <v>0.19650000000000001</v>
      </c>
      <c r="S443" t="s">
        <v>11</v>
      </c>
      <c r="T443" t="s">
        <v>11</v>
      </c>
      <c r="U443" t="s">
        <v>11</v>
      </c>
      <c r="V443" t="s">
        <v>11</v>
      </c>
      <c r="W443" t="s">
        <v>11</v>
      </c>
      <c r="X443" t="s">
        <v>11</v>
      </c>
    </row>
    <row r="444" spans="1:24" x14ac:dyDescent="0.35">
      <c r="A444" t="s">
        <v>180</v>
      </c>
      <c r="B444" t="s">
        <v>111</v>
      </c>
      <c r="C444" t="s">
        <v>112</v>
      </c>
      <c r="D444" t="s">
        <v>17</v>
      </c>
      <c r="E444">
        <v>1825</v>
      </c>
      <c r="F444" t="str">
        <f t="shared" si="43"/>
        <v>5</v>
      </c>
      <c r="G444">
        <v>4</v>
      </c>
      <c r="H444" t="s">
        <v>25</v>
      </c>
      <c r="I444" t="s">
        <v>59</v>
      </c>
      <c r="J444" t="str">
        <f t="shared" si="44"/>
        <v>Medium</v>
      </c>
      <c r="K444" t="s">
        <v>11</v>
      </c>
      <c r="L444" t="s">
        <v>11</v>
      </c>
      <c r="M444" t="s">
        <v>11</v>
      </c>
      <c r="N444">
        <v>56</v>
      </c>
      <c r="O444" t="str">
        <f t="shared" si="45"/>
        <v>Low</v>
      </c>
      <c r="P444" t="s">
        <v>21</v>
      </c>
      <c r="Q444">
        <v>2.09</v>
      </c>
      <c r="R444">
        <f t="shared" si="46"/>
        <v>0.1045</v>
      </c>
      <c r="S444" t="s">
        <v>11</v>
      </c>
      <c r="T444" t="s">
        <v>11</v>
      </c>
      <c r="U444" t="s">
        <v>11</v>
      </c>
      <c r="V444" t="s">
        <v>11</v>
      </c>
      <c r="W444" t="s">
        <v>11</v>
      </c>
      <c r="X444" t="s">
        <v>11</v>
      </c>
    </row>
    <row r="445" spans="1:24" x14ac:dyDescent="0.35">
      <c r="A445" t="s">
        <v>180</v>
      </c>
      <c r="B445" t="s">
        <v>111</v>
      </c>
      <c r="C445" t="s">
        <v>112</v>
      </c>
      <c r="D445" t="s">
        <v>17</v>
      </c>
      <c r="E445">
        <v>1825</v>
      </c>
      <c r="F445" t="str">
        <f t="shared" si="43"/>
        <v>5</v>
      </c>
      <c r="G445">
        <v>4</v>
      </c>
      <c r="H445" t="s">
        <v>25</v>
      </c>
      <c r="I445" t="s">
        <v>59</v>
      </c>
      <c r="J445" t="str">
        <f t="shared" si="44"/>
        <v>Medium</v>
      </c>
      <c r="K445" t="s">
        <v>11</v>
      </c>
      <c r="L445" t="s">
        <v>11</v>
      </c>
      <c r="M445" t="s">
        <v>11</v>
      </c>
      <c r="N445">
        <v>56</v>
      </c>
      <c r="O445" t="str">
        <f t="shared" si="45"/>
        <v>Low</v>
      </c>
      <c r="P445" t="s">
        <v>24</v>
      </c>
      <c r="Q445">
        <v>2.59</v>
      </c>
      <c r="R445">
        <f t="shared" si="46"/>
        <v>0.1295</v>
      </c>
      <c r="S445" t="s">
        <v>11</v>
      </c>
      <c r="T445" t="s">
        <v>11</v>
      </c>
      <c r="U445" t="s">
        <v>11</v>
      </c>
      <c r="V445" t="s">
        <v>11</v>
      </c>
      <c r="W445" t="s">
        <v>11</v>
      </c>
      <c r="X445" t="s">
        <v>11</v>
      </c>
    </row>
    <row r="446" spans="1:24" x14ac:dyDescent="0.35">
      <c r="A446" t="s">
        <v>181</v>
      </c>
      <c r="B446" t="s">
        <v>111</v>
      </c>
      <c r="C446" t="s">
        <v>182</v>
      </c>
      <c r="D446" t="s">
        <v>17</v>
      </c>
      <c r="E446">
        <v>2190</v>
      </c>
      <c r="F446" t="str">
        <f t="shared" si="43"/>
        <v>5</v>
      </c>
      <c r="G446">
        <v>3</v>
      </c>
      <c r="H446" t="s">
        <v>25</v>
      </c>
      <c r="I446" t="s">
        <v>145</v>
      </c>
      <c r="J446" t="str">
        <f t="shared" si="44"/>
        <v>Medium</v>
      </c>
      <c r="K446" t="s">
        <v>11</v>
      </c>
      <c r="L446" t="s">
        <v>11</v>
      </c>
      <c r="M446" t="s">
        <v>11</v>
      </c>
      <c r="N446">
        <v>0</v>
      </c>
      <c r="O446" t="str">
        <f t="shared" si="45"/>
        <v>Low</v>
      </c>
      <c r="P446" t="s">
        <v>21</v>
      </c>
      <c r="Q446">
        <v>3.7</v>
      </c>
      <c r="R446">
        <f t="shared" si="46"/>
        <v>0.18500000000000003</v>
      </c>
      <c r="S446" t="s">
        <v>11</v>
      </c>
      <c r="T446" t="s">
        <v>11</v>
      </c>
      <c r="U446" t="s">
        <v>11</v>
      </c>
      <c r="V446" t="s">
        <v>11</v>
      </c>
      <c r="W446" t="s">
        <v>11</v>
      </c>
      <c r="X446" t="s">
        <v>11</v>
      </c>
    </row>
    <row r="447" spans="1:24" x14ac:dyDescent="0.35">
      <c r="A447" t="s">
        <v>181</v>
      </c>
      <c r="B447" t="s">
        <v>111</v>
      </c>
      <c r="C447" t="s">
        <v>182</v>
      </c>
      <c r="D447" t="s">
        <v>17</v>
      </c>
      <c r="E447">
        <v>2190</v>
      </c>
      <c r="F447" t="str">
        <f t="shared" si="43"/>
        <v>5</v>
      </c>
      <c r="G447">
        <v>3</v>
      </c>
      <c r="H447" t="s">
        <v>25</v>
      </c>
      <c r="I447" t="s">
        <v>145</v>
      </c>
      <c r="J447" t="str">
        <f t="shared" si="44"/>
        <v>Medium</v>
      </c>
      <c r="K447" t="s">
        <v>11</v>
      </c>
      <c r="L447" t="s">
        <v>11</v>
      </c>
      <c r="M447" t="s">
        <v>11</v>
      </c>
      <c r="N447">
        <v>0</v>
      </c>
      <c r="O447" t="str">
        <f t="shared" si="45"/>
        <v>Low</v>
      </c>
      <c r="P447" t="s">
        <v>24</v>
      </c>
      <c r="Q447">
        <v>2.37</v>
      </c>
      <c r="R447">
        <f t="shared" si="46"/>
        <v>0.11850000000000001</v>
      </c>
      <c r="S447" t="s">
        <v>11</v>
      </c>
      <c r="T447" t="s">
        <v>11</v>
      </c>
      <c r="U447" t="s">
        <v>11</v>
      </c>
      <c r="V447" t="s">
        <v>11</v>
      </c>
      <c r="W447" t="s">
        <v>11</v>
      </c>
      <c r="X447" t="s">
        <v>11</v>
      </c>
    </row>
    <row r="448" spans="1:24" x14ac:dyDescent="0.35">
      <c r="A448" t="s">
        <v>181</v>
      </c>
      <c r="B448" t="s">
        <v>111</v>
      </c>
      <c r="C448" t="s">
        <v>182</v>
      </c>
      <c r="D448" t="s">
        <v>17</v>
      </c>
      <c r="E448">
        <v>2190</v>
      </c>
      <c r="F448" t="str">
        <f t="shared" si="43"/>
        <v>5</v>
      </c>
      <c r="G448">
        <v>3</v>
      </c>
      <c r="H448" t="s">
        <v>25</v>
      </c>
      <c r="I448" t="s">
        <v>145</v>
      </c>
      <c r="J448" t="str">
        <f t="shared" si="44"/>
        <v>Medium</v>
      </c>
      <c r="K448" t="s">
        <v>11</v>
      </c>
      <c r="L448" t="s">
        <v>11</v>
      </c>
      <c r="M448" t="s">
        <v>11</v>
      </c>
      <c r="N448">
        <v>0</v>
      </c>
      <c r="O448" t="str">
        <f t="shared" si="45"/>
        <v>Low</v>
      </c>
      <c r="P448" t="s">
        <v>21</v>
      </c>
      <c r="Q448">
        <v>2.78</v>
      </c>
      <c r="R448">
        <f t="shared" si="46"/>
        <v>0.13899999999999998</v>
      </c>
      <c r="S448" t="s">
        <v>11</v>
      </c>
      <c r="T448" t="s">
        <v>11</v>
      </c>
      <c r="U448" t="s">
        <v>11</v>
      </c>
      <c r="V448" t="s">
        <v>11</v>
      </c>
      <c r="W448" t="s">
        <v>11</v>
      </c>
      <c r="X448" t="s">
        <v>11</v>
      </c>
    </row>
    <row r="449" spans="1:24" x14ac:dyDescent="0.35">
      <c r="A449" t="s">
        <v>181</v>
      </c>
      <c r="B449" t="s">
        <v>111</v>
      </c>
      <c r="C449" t="s">
        <v>182</v>
      </c>
      <c r="D449" t="s">
        <v>17</v>
      </c>
      <c r="E449">
        <v>2190</v>
      </c>
      <c r="F449" t="str">
        <f t="shared" si="43"/>
        <v>5</v>
      </c>
      <c r="G449">
        <v>3</v>
      </c>
      <c r="H449" t="s">
        <v>25</v>
      </c>
      <c r="I449" t="s">
        <v>145</v>
      </c>
      <c r="J449" t="str">
        <f t="shared" si="44"/>
        <v>Medium</v>
      </c>
      <c r="K449" t="s">
        <v>11</v>
      </c>
      <c r="L449" t="s">
        <v>11</v>
      </c>
      <c r="M449" t="s">
        <v>11</v>
      </c>
      <c r="N449">
        <v>0</v>
      </c>
      <c r="O449" t="str">
        <f t="shared" si="45"/>
        <v>Low</v>
      </c>
      <c r="P449" t="s">
        <v>24</v>
      </c>
      <c r="Q449">
        <v>3.85</v>
      </c>
      <c r="R449">
        <f t="shared" si="46"/>
        <v>0.1925</v>
      </c>
      <c r="S449" t="s">
        <v>11</v>
      </c>
      <c r="T449" t="s">
        <v>11</v>
      </c>
      <c r="U449" t="s">
        <v>11</v>
      </c>
      <c r="V449" t="s">
        <v>11</v>
      </c>
      <c r="W449" t="s">
        <v>11</v>
      </c>
      <c r="X449" t="s">
        <v>11</v>
      </c>
    </row>
    <row r="450" spans="1:24" x14ac:dyDescent="0.35">
      <c r="A450" t="s">
        <v>181</v>
      </c>
      <c r="B450" t="s">
        <v>111</v>
      </c>
      <c r="C450" t="s">
        <v>182</v>
      </c>
      <c r="D450" t="s">
        <v>17</v>
      </c>
      <c r="E450">
        <v>2190</v>
      </c>
      <c r="F450" t="str">
        <f t="shared" si="43"/>
        <v>5</v>
      </c>
      <c r="G450">
        <v>3</v>
      </c>
      <c r="H450" t="s">
        <v>25</v>
      </c>
      <c r="I450" t="s">
        <v>145</v>
      </c>
      <c r="J450" t="str">
        <f t="shared" si="44"/>
        <v>Medium</v>
      </c>
      <c r="K450" t="s">
        <v>11</v>
      </c>
      <c r="L450" t="s">
        <v>11</v>
      </c>
      <c r="M450" t="s">
        <v>11</v>
      </c>
      <c r="N450">
        <v>0</v>
      </c>
      <c r="O450" t="str">
        <f t="shared" si="45"/>
        <v>Low</v>
      </c>
      <c r="P450" t="s">
        <v>21</v>
      </c>
      <c r="Q450">
        <v>2.5099999999999998</v>
      </c>
      <c r="R450">
        <f t="shared" si="46"/>
        <v>0.1255</v>
      </c>
      <c r="S450" t="s">
        <v>11</v>
      </c>
      <c r="T450" t="s">
        <v>11</v>
      </c>
      <c r="U450" t="s">
        <v>11</v>
      </c>
      <c r="V450" t="s">
        <v>11</v>
      </c>
      <c r="W450" t="s">
        <v>11</v>
      </c>
      <c r="X450" t="s">
        <v>11</v>
      </c>
    </row>
    <row r="451" spans="1:24" x14ac:dyDescent="0.35">
      <c r="A451" t="s">
        <v>181</v>
      </c>
      <c r="B451" t="s">
        <v>111</v>
      </c>
      <c r="C451" t="s">
        <v>182</v>
      </c>
      <c r="D451" t="s">
        <v>17</v>
      </c>
      <c r="E451">
        <v>2190</v>
      </c>
      <c r="F451" t="str">
        <f t="shared" si="43"/>
        <v>5</v>
      </c>
      <c r="G451">
        <v>3</v>
      </c>
      <c r="H451" t="s">
        <v>25</v>
      </c>
      <c r="I451" t="s">
        <v>145</v>
      </c>
      <c r="J451" t="str">
        <f t="shared" si="44"/>
        <v>Medium</v>
      </c>
      <c r="K451" t="s">
        <v>11</v>
      </c>
      <c r="L451" t="s">
        <v>11</v>
      </c>
      <c r="M451" t="s">
        <v>11</v>
      </c>
      <c r="N451">
        <v>0</v>
      </c>
      <c r="O451" t="str">
        <f t="shared" si="45"/>
        <v>Low</v>
      </c>
      <c r="P451" t="s">
        <v>24</v>
      </c>
      <c r="Q451">
        <v>1.52</v>
      </c>
      <c r="R451">
        <f t="shared" si="46"/>
        <v>7.6000000000000012E-2</v>
      </c>
      <c r="S451" t="s">
        <v>11</v>
      </c>
      <c r="T451" t="s">
        <v>11</v>
      </c>
      <c r="U451" t="s">
        <v>11</v>
      </c>
      <c r="V451" t="s">
        <v>11</v>
      </c>
      <c r="W451" t="s">
        <v>11</v>
      </c>
      <c r="X451" t="s">
        <v>11</v>
      </c>
    </row>
    <row r="452" spans="1:24" x14ac:dyDescent="0.35">
      <c r="A452" t="s">
        <v>181</v>
      </c>
      <c r="B452" t="s">
        <v>111</v>
      </c>
      <c r="C452" t="s">
        <v>182</v>
      </c>
      <c r="D452" t="s">
        <v>17</v>
      </c>
      <c r="E452">
        <v>2190</v>
      </c>
      <c r="F452" t="str">
        <f t="shared" ref="F452:F515" si="47">IF(E452&lt;366, "1", IF(E452&lt;731, "2", IF(E452&lt;1096, "3", IF(E452&lt;1461, "4", IF(E452&gt;1460, "5")))))</f>
        <v>5</v>
      </c>
      <c r="G452">
        <v>3</v>
      </c>
      <c r="H452" t="s">
        <v>25</v>
      </c>
      <c r="I452" t="s">
        <v>145</v>
      </c>
      <c r="J452" t="str">
        <f t="shared" ref="J452:J515" si="48">IF(I452="silt clay","Fine",IF(I452="clay","Fine",IF(I452="sandy clay","Fine",IF(I452="sandy clay loam","Coarse",IF(I452="Sandy loam","Coarse",IF(I452="loamy sand","Coarse",IF(I452="organic","Organic","Medium")))))))</f>
        <v>Medium</v>
      </c>
      <c r="K452" t="s">
        <v>11</v>
      </c>
      <c r="L452" t="s">
        <v>11</v>
      </c>
      <c r="M452" t="s">
        <v>11</v>
      </c>
      <c r="N452">
        <v>0</v>
      </c>
      <c r="O452" t="str">
        <f t="shared" si="45"/>
        <v>Low</v>
      </c>
      <c r="P452" t="s">
        <v>21</v>
      </c>
      <c r="Q452">
        <v>2.58</v>
      </c>
      <c r="R452">
        <f t="shared" si="46"/>
        <v>0.129</v>
      </c>
      <c r="S452" t="s">
        <v>11</v>
      </c>
      <c r="T452" t="s">
        <v>11</v>
      </c>
      <c r="U452" t="s">
        <v>11</v>
      </c>
      <c r="V452" t="s">
        <v>11</v>
      </c>
      <c r="W452" t="s">
        <v>11</v>
      </c>
      <c r="X452" t="s">
        <v>11</v>
      </c>
    </row>
    <row r="453" spans="1:24" x14ac:dyDescent="0.35">
      <c r="A453" t="s">
        <v>181</v>
      </c>
      <c r="B453" t="s">
        <v>111</v>
      </c>
      <c r="C453" t="s">
        <v>182</v>
      </c>
      <c r="D453" t="s">
        <v>17</v>
      </c>
      <c r="E453">
        <v>2190</v>
      </c>
      <c r="F453" t="str">
        <f t="shared" si="47"/>
        <v>5</v>
      </c>
      <c r="G453">
        <v>3</v>
      </c>
      <c r="H453" t="s">
        <v>25</v>
      </c>
      <c r="I453" t="s">
        <v>145</v>
      </c>
      <c r="J453" t="str">
        <f t="shared" si="48"/>
        <v>Medium</v>
      </c>
      <c r="K453" t="s">
        <v>11</v>
      </c>
      <c r="L453" t="s">
        <v>11</v>
      </c>
      <c r="M453" t="s">
        <v>11</v>
      </c>
      <c r="N453">
        <v>0</v>
      </c>
      <c r="O453" t="str">
        <f t="shared" si="45"/>
        <v>Low</v>
      </c>
      <c r="P453" t="s">
        <v>24</v>
      </c>
      <c r="Q453">
        <v>3.03</v>
      </c>
      <c r="R453">
        <f t="shared" si="46"/>
        <v>0.1515</v>
      </c>
      <c r="S453" t="s">
        <v>11</v>
      </c>
      <c r="T453" t="s">
        <v>11</v>
      </c>
      <c r="U453" t="s">
        <v>11</v>
      </c>
      <c r="V453" t="s">
        <v>11</v>
      </c>
      <c r="W453" t="s">
        <v>11</v>
      </c>
      <c r="X453" t="s">
        <v>11</v>
      </c>
    </row>
    <row r="454" spans="1:24" x14ac:dyDescent="0.35">
      <c r="A454" t="s">
        <v>181</v>
      </c>
      <c r="B454" t="s">
        <v>111</v>
      </c>
      <c r="C454" t="s">
        <v>182</v>
      </c>
      <c r="D454" t="s">
        <v>17</v>
      </c>
      <c r="E454">
        <v>2190</v>
      </c>
      <c r="F454" t="str">
        <f t="shared" si="47"/>
        <v>5</v>
      </c>
      <c r="G454">
        <v>3</v>
      </c>
      <c r="H454" t="s">
        <v>25</v>
      </c>
      <c r="I454" t="s">
        <v>145</v>
      </c>
      <c r="J454" t="str">
        <f t="shared" si="48"/>
        <v>Medium</v>
      </c>
      <c r="K454" t="s">
        <v>11</v>
      </c>
      <c r="L454" t="s">
        <v>11</v>
      </c>
      <c r="M454" t="s">
        <v>11</v>
      </c>
      <c r="N454">
        <v>0</v>
      </c>
      <c r="O454" t="str">
        <f t="shared" si="45"/>
        <v>Low</v>
      </c>
      <c r="P454" t="s">
        <v>21</v>
      </c>
      <c r="Q454">
        <v>1.63</v>
      </c>
      <c r="R454">
        <f t="shared" si="46"/>
        <v>8.1500000000000003E-2</v>
      </c>
      <c r="S454" t="s">
        <v>11</v>
      </c>
      <c r="T454" t="s">
        <v>11</v>
      </c>
      <c r="U454" t="s">
        <v>11</v>
      </c>
      <c r="V454" t="s">
        <v>11</v>
      </c>
      <c r="W454" t="s">
        <v>11</v>
      </c>
      <c r="X454" t="s">
        <v>11</v>
      </c>
    </row>
    <row r="455" spans="1:24" x14ac:dyDescent="0.35">
      <c r="A455" t="s">
        <v>181</v>
      </c>
      <c r="B455" t="s">
        <v>111</v>
      </c>
      <c r="C455" t="s">
        <v>182</v>
      </c>
      <c r="D455" t="s">
        <v>17</v>
      </c>
      <c r="E455">
        <v>2190</v>
      </c>
      <c r="F455" t="str">
        <f t="shared" si="47"/>
        <v>5</v>
      </c>
      <c r="G455">
        <v>3</v>
      </c>
      <c r="H455" t="s">
        <v>25</v>
      </c>
      <c r="I455" t="s">
        <v>145</v>
      </c>
      <c r="J455" t="str">
        <f t="shared" si="48"/>
        <v>Medium</v>
      </c>
      <c r="K455" t="s">
        <v>11</v>
      </c>
      <c r="L455" t="s">
        <v>11</v>
      </c>
      <c r="M455" t="s">
        <v>11</v>
      </c>
      <c r="N455">
        <v>0</v>
      </c>
      <c r="O455" t="str">
        <f t="shared" si="45"/>
        <v>Low</v>
      </c>
      <c r="P455" t="s">
        <v>24</v>
      </c>
      <c r="Q455">
        <v>0.9</v>
      </c>
      <c r="R455">
        <f t="shared" si="46"/>
        <v>4.5000000000000005E-2</v>
      </c>
      <c r="S455" t="s">
        <v>11</v>
      </c>
      <c r="T455" t="s">
        <v>11</v>
      </c>
      <c r="U455" t="s">
        <v>11</v>
      </c>
      <c r="V455" t="s">
        <v>11</v>
      </c>
      <c r="W455" t="s">
        <v>11</v>
      </c>
      <c r="X455" t="s">
        <v>11</v>
      </c>
    </row>
    <row r="456" spans="1:24" x14ac:dyDescent="0.35">
      <c r="A456" t="s">
        <v>181</v>
      </c>
      <c r="B456" t="s">
        <v>111</v>
      </c>
      <c r="C456" t="s">
        <v>182</v>
      </c>
      <c r="D456" t="s">
        <v>17</v>
      </c>
      <c r="E456">
        <v>2190</v>
      </c>
      <c r="F456" t="str">
        <f t="shared" si="47"/>
        <v>5</v>
      </c>
      <c r="G456">
        <v>3</v>
      </c>
      <c r="H456" t="s">
        <v>25</v>
      </c>
      <c r="I456" t="s">
        <v>145</v>
      </c>
      <c r="J456" t="str">
        <f t="shared" si="48"/>
        <v>Medium</v>
      </c>
      <c r="K456" t="s">
        <v>11</v>
      </c>
      <c r="L456" t="s">
        <v>11</v>
      </c>
      <c r="M456" t="s">
        <v>11</v>
      </c>
      <c r="N456">
        <v>0</v>
      </c>
      <c r="O456" t="str">
        <f t="shared" si="45"/>
        <v>Low</v>
      </c>
      <c r="P456" t="s">
        <v>21</v>
      </c>
      <c r="Q456">
        <v>2.19</v>
      </c>
      <c r="R456">
        <f t="shared" si="46"/>
        <v>0.1095</v>
      </c>
      <c r="S456" t="s">
        <v>11</v>
      </c>
      <c r="T456" t="s">
        <v>11</v>
      </c>
      <c r="U456" t="s">
        <v>11</v>
      </c>
      <c r="V456" t="s">
        <v>11</v>
      </c>
      <c r="W456" t="s">
        <v>11</v>
      </c>
      <c r="X456" t="s">
        <v>11</v>
      </c>
    </row>
    <row r="457" spans="1:24" x14ac:dyDescent="0.35">
      <c r="A457" t="s">
        <v>181</v>
      </c>
      <c r="B457" t="s">
        <v>111</v>
      </c>
      <c r="C457" t="s">
        <v>182</v>
      </c>
      <c r="D457" t="s">
        <v>17</v>
      </c>
      <c r="E457">
        <v>2190</v>
      </c>
      <c r="F457" t="str">
        <f t="shared" si="47"/>
        <v>5</v>
      </c>
      <c r="G457">
        <v>3</v>
      </c>
      <c r="H457" t="s">
        <v>25</v>
      </c>
      <c r="I457" t="s">
        <v>145</v>
      </c>
      <c r="J457" t="str">
        <f t="shared" si="48"/>
        <v>Medium</v>
      </c>
      <c r="K457" t="s">
        <v>11</v>
      </c>
      <c r="L457" t="s">
        <v>11</v>
      </c>
      <c r="M457" t="s">
        <v>11</v>
      </c>
      <c r="N457">
        <v>0</v>
      </c>
      <c r="O457" t="str">
        <f t="shared" si="45"/>
        <v>Low</v>
      </c>
      <c r="P457" t="s">
        <v>24</v>
      </c>
      <c r="Q457">
        <v>1.4</v>
      </c>
      <c r="R457">
        <f t="shared" si="46"/>
        <v>6.9999999999999993E-2</v>
      </c>
      <c r="S457" t="s">
        <v>11</v>
      </c>
      <c r="T457" t="s">
        <v>11</v>
      </c>
      <c r="U457" t="s">
        <v>11</v>
      </c>
      <c r="V457" t="s">
        <v>11</v>
      </c>
      <c r="W457" t="s">
        <v>11</v>
      </c>
      <c r="X457" t="s">
        <v>11</v>
      </c>
    </row>
    <row r="458" spans="1:24" x14ac:dyDescent="0.35">
      <c r="A458" t="s">
        <v>181</v>
      </c>
      <c r="B458" t="s">
        <v>111</v>
      </c>
      <c r="C458" t="s">
        <v>182</v>
      </c>
      <c r="D458" t="s">
        <v>17</v>
      </c>
      <c r="E458">
        <v>2190</v>
      </c>
      <c r="F458" t="str">
        <f t="shared" si="47"/>
        <v>5</v>
      </c>
      <c r="G458">
        <v>3</v>
      </c>
      <c r="H458" t="s">
        <v>25</v>
      </c>
      <c r="I458" t="s">
        <v>145</v>
      </c>
      <c r="J458" t="str">
        <f t="shared" si="48"/>
        <v>Medium</v>
      </c>
      <c r="K458" t="s">
        <v>11</v>
      </c>
      <c r="L458" t="s">
        <v>11</v>
      </c>
      <c r="M458" t="s">
        <v>11</v>
      </c>
      <c r="N458">
        <v>0</v>
      </c>
      <c r="O458" t="str">
        <f t="shared" si="45"/>
        <v>Low</v>
      </c>
      <c r="P458" t="s">
        <v>21</v>
      </c>
      <c r="Q458">
        <v>2.99</v>
      </c>
      <c r="R458">
        <f t="shared" si="46"/>
        <v>0.14950000000000002</v>
      </c>
      <c r="S458" t="s">
        <v>11</v>
      </c>
      <c r="T458" t="s">
        <v>11</v>
      </c>
      <c r="U458" t="s">
        <v>11</v>
      </c>
      <c r="V458" t="s">
        <v>11</v>
      </c>
      <c r="W458" t="s">
        <v>11</v>
      </c>
      <c r="X458" t="s">
        <v>11</v>
      </c>
    </row>
    <row r="459" spans="1:24" x14ac:dyDescent="0.35">
      <c r="A459" t="s">
        <v>181</v>
      </c>
      <c r="B459" t="s">
        <v>111</v>
      </c>
      <c r="C459" t="s">
        <v>182</v>
      </c>
      <c r="D459" t="s">
        <v>17</v>
      </c>
      <c r="E459">
        <v>2190</v>
      </c>
      <c r="F459" t="str">
        <f t="shared" si="47"/>
        <v>5</v>
      </c>
      <c r="G459">
        <v>3</v>
      </c>
      <c r="H459" t="s">
        <v>25</v>
      </c>
      <c r="I459" t="s">
        <v>145</v>
      </c>
      <c r="J459" t="str">
        <f t="shared" si="48"/>
        <v>Medium</v>
      </c>
      <c r="K459" t="s">
        <v>11</v>
      </c>
      <c r="L459" t="s">
        <v>11</v>
      </c>
      <c r="M459" t="s">
        <v>11</v>
      </c>
      <c r="N459">
        <v>0</v>
      </c>
      <c r="O459" t="str">
        <f t="shared" si="45"/>
        <v>Low</v>
      </c>
      <c r="P459" t="s">
        <v>24</v>
      </c>
      <c r="Q459">
        <v>2.78</v>
      </c>
      <c r="R459">
        <f t="shared" si="46"/>
        <v>0.13899999999999998</v>
      </c>
      <c r="S459" t="s">
        <v>11</v>
      </c>
      <c r="T459" t="s">
        <v>11</v>
      </c>
      <c r="U459" t="s">
        <v>11</v>
      </c>
      <c r="V459" t="s">
        <v>11</v>
      </c>
      <c r="W459" t="s">
        <v>11</v>
      </c>
      <c r="X459" t="s">
        <v>11</v>
      </c>
    </row>
    <row r="460" spans="1:24" x14ac:dyDescent="0.35">
      <c r="A460" t="s">
        <v>181</v>
      </c>
      <c r="B460" t="s">
        <v>111</v>
      </c>
      <c r="C460" t="s">
        <v>182</v>
      </c>
      <c r="D460" t="s">
        <v>17</v>
      </c>
      <c r="E460">
        <v>2190</v>
      </c>
      <c r="F460" t="str">
        <f t="shared" si="47"/>
        <v>5</v>
      </c>
      <c r="G460">
        <v>3</v>
      </c>
      <c r="H460" t="s">
        <v>25</v>
      </c>
      <c r="I460" t="s">
        <v>145</v>
      </c>
      <c r="J460" t="str">
        <f t="shared" si="48"/>
        <v>Medium</v>
      </c>
      <c r="K460" t="s">
        <v>11</v>
      </c>
      <c r="L460" t="s">
        <v>11</v>
      </c>
      <c r="M460" t="s">
        <v>11</v>
      </c>
      <c r="N460">
        <v>0</v>
      </c>
      <c r="O460" t="str">
        <f t="shared" si="45"/>
        <v>Low</v>
      </c>
      <c r="P460" t="s">
        <v>21</v>
      </c>
      <c r="Q460">
        <v>2.82</v>
      </c>
      <c r="R460">
        <f t="shared" si="46"/>
        <v>0.14099999999999999</v>
      </c>
      <c r="S460" t="s">
        <v>11</v>
      </c>
      <c r="T460" t="s">
        <v>11</v>
      </c>
      <c r="U460" t="s">
        <v>11</v>
      </c>
      <c r="V460" t="s">
        <v>11</v>
      </c>
      <c r="W460" t="s">
        <v>11</v>
      </c>
      <c r="X460" t="s">
        <v>11</v>
      </c>
    </row>
    <row r="461" spans="1:24" x14ac:dyDescent="0.35">
      <c r="A461" t="s">
        <v>181</v>
      </c>
      <c r="B461" t="s">
        <v>111</v>
      </c>
      <c r="C461" t="s">
        <v>182</v>
      </c>
      <c r="D461" t="s">
        <v>17</v>
      </c>
      <c r="E461">
        <v>2190</v>
      </c>
      <c r="F461" t="str">
        <f t="shared" si="47"/>
        <v>5</v>
      </c>
      <c r="G461">
        <v>3</v>
      </c>
      <c r="H461" t="s">
        <v>25</v>
      </c>
      <c r="I461" t="s">
        <v>145</v>
      </c>
      <c r="J461" t="str">
        <f t="shared" si="48"/>
        <v>Medium</v>
      </c>
      <c r="K461" t="s">
        <v>11</v>
      </c>
      <c r="L461" t="s">
        <v>11</v>
      </c>
      <c r="M461" t="s">
        <v>11</v>
      </c>
      <c r="N461">
        <v>0</v>
      </c>
      <c r="O461" t="str">
        <f t="shared" si="45"/>
        <v>Low</v>
      </c>
      <c r="P461" t="s">
        <v>24</v>
      </c>
      <c r="Q461">
        <v>1.87</v>
      </c>
      <c r="R461">
        <f t="shared" si="46"/>
        <v>9.3500000000000014E-2</v>
      </c>
      <c r="S461" t="s">
        <v>11</v>
      </c>
      <c r="T461" t="s">
        <v>11</v>
      </c>
      <c r="U461" t="s">
        <v>11</v>
      </c>
      <c r="V461" t="s">
        <v>11</v>
      </c>
      <c r="W461" t="s">
        <v>11</v>
      </c>
      <c r="X461" t="s">
        <v>11</v>
      </c>
    </row>
    <row r="462" spans="1:24" x14ac:dyDescent="0.35">
      <c r="A462" t="s">
        <v>181</v>
      </c>
      <c r="B462" t="s">
        <v>111</v>
      </c>
      <c r="C462" t="s">
        <v>182</v>
      </c>
      <c r="D462" t="s">
        <v>17</v>
      </c>
      <c r="E462">
        <v>2190</v>
      </c>
      <c r="F462" t="str">
        <f t="shared" si="47"/>
        <v>5</v>
      </c>
      <c r="G462">
        <v>3</v>
      </c>
      <c r="H462" t="s">
        <v>25</v>
      </c>
      <c r="I462" t="s">
        <v>145</v>
      </c>
      <c r="J462" t="str">
        <f t="shared" si="48"/>
        <v>Medium</v>
      </c>
      <c r="K462" t="s">
        <v>11</v>
      </c>
      <c r="L462" t="s">
        <v>11</v>
      </c>
      <c r="M462" t="s">
        <v>11</v>
      </c>
      <c r="N462">
        <v>0</v>
      </c>
      <c r="O462" t="str">
        <f t="shared" si="45"/>
        <v>Low</v>
      </c>
      <c r="P462" t="s">
        <v>21</v>
      </c>
      <c r="Q462">
        <v>2.31</v>
      </c>
      <c r="R462">
        <f t="shared" si="46"/>
        <v>0.11550000000000001</v>
      </c>
      <c r="S462" t="s">
        <v>11</v>
      </c>
      <c r="T462" t="s">
        <v>11</v>
      </c>
      <c r="U462" t="s">
        <v>11</v>
      </c>
      <c r="V462" t="s">
        <v>11</v>
      </c>
      <c r="W462" t="s">
        <v>11</v>
      </c>
      <c r="X462" t="s">
        <v>11</v>
      </c>
    </row>
    <row r="463" spans="1:24" x14ac:dyDescent="0.35">
      <c r="A463" t="s">
        <v>181</v>
      </c>
      <c r="B463" t="s">
        <v>111</v>
      </c>
      <c r="C463" t="s">
        <v>182</v>
      </c>
      <c r="D463" t="s">
        <v>17</v>
      </c>
      <c r="E463">
        <v>2190</v>
      </c>
      <c r="F463" t="str">
        <f t="shared" si="47"/>
        <v>5</v>
      </c>
      <c r="G463">
        <v>3</v>
      </c>
      <c r="H463" t="s">
        <v>25</v>
      </c>
      <c r="I463" t="s">
        <v>145</v>
      </c>
      <c r="J463" t="str">
        <f t="shared" si="48"/>
        <v>Medium</v>
      </c>
      <c r="K463" t="s">
        <v>11</v>
      </c>
      <c r="L463" t="s">
        <v>11</v>
      </c>
      <c r="M463" t="s">
        <v>11</v>
      </c>
      <c r="N463">
        <v>0</v>
      </c>
      <c r="O463" t="str">
        <f t="shared" si="45"/>
        <v>Low</v>
      </c>
      <c r="P463" t="s">
        <v>24</v>
      </c>
      <c r="Q463">
        <v>1.05</v>
      </c>
      <c r="R463">
        <f t="shared" si="46"/>
        <v>5.2500000000000005E-2</v>
      </c>
      <c r="S463" t="s">
        <v>11</v>
      </c>
      <c r="T463" t="s">
        <v>11</v>
      </c>
      <c r="U463" t="s">
        <v>11</v>
      </c>
      <c r="V463" t="s">
        <v>11</v>
      </c>
      <c r="W463" t="s">
        <v>11</v>
      </c>
      <c r="X463" t="s">
        <v>11</v>
      </c>
    </row>
    <row r="464" spans="1:24" x14ac:dyDescent="0.35">
      <c r="A464" t="s">
        <v>181</v>
      </c>
      <c r="B464" t="s">
        <v>111</v>
      </c>
      <c r="C464" t="s">
        <v>182</v>
      </c>
      <c r="D464" t="s">
        <v>17</v>
      </c>
      <c r="E464">
        <v>2190</v>
      </c>
      <c r="F464" t="str">
        <f t="shared" si="47"/>
        <v>5</v>
      </c>
      <c r="G464">
        <v>3</v>
      </c>
      <c r="H464" t="s">
        <v>25</v>
      </c>
      <c r="I464" t="s">
        <v>145</v>
      </c>
      <c r="J464" t="str">
        <f t="shared" si="48"/>
        <v>Medium</v>
      </c>
      <c r="K464" t="s">
        <v>11</v>
      </c>
      <c r="L464" t="s">
        <v>11</v>
      </c>
      <c r="M464" t="s">
        <v>11</v>
      </c>
      <c r="N464">
        <v>0</v>
      </c>
      <c r="O464" t="str">
        <f t="shared" si="45"/>
        <v>Low</v>
      </c>
      <c r="P464" t="s">
        <v>21</v>
      </c>
      <c r="Q464">
        <v>1.68</v>
      </c>
      <c r="R464">
        <f t="shared" si="46"/>
        <v>8.4000000000000005E-2</v>
      </c>
      <c r="S464" t="s">
        <v>11</v>
      </c>
      <c r="T464" t="s">
        <v>11</v>
      </c>
      <c r="U464" t="s">
        <v>11</v>
      </c>
      <c r="V464" t="s">
        <v>11</v>
      </c>
      <c r="W464" t="s">
        <v>11</v>
      </c>
      <c r="X464" t="s">
        <v>11</v>
      </c>
    </row>
    <row r="465" spans="1:24" x14ac:dyDescent="0.35">
      <c r="A465" t="s">
        <v>181</v>
      </c>
      <c r="B465" t="s">
        <v>111</v>
      </c>
      <c r="C465" t="s">
        <v>182</v>
      </c>
      <c r="D465" t="s">
        <v>17</v>
      </c>
      <c r="E465">
        <v>2190</v>
      </c>
      <c r="F465" t="str">
        <f t="shared" si="47"/>
        <v>5</v>
      </c>
      <c r="G465">
        <v>3</v>
      </c>
      <c r="H465" t="s">
        <v>25</v>
      </c>
      <c r="I465" t="s">
        <v>145</v>
      </c>
      <c r="J465" t="str">
        <f t="shared" si="48"/>
        <v>Medium</v>
      </c>
      <c r="K465" t="s">
        <v>11</v>
      </c>
      <c r="L465" t="s">
        <v>11</v>
      </c>
      <c r="M465" t="s">
        <v>11</v>
      </c>
      <c r="N465">
        <v>0</v>
      </c>
      <c r="O465" t="str">
        <f t="shared" si="45"/>
        <v>Low</v>
      </c>
      <c r="P465" t="s">
        <v>24</v>
      </c>
      <c r="Q465">
        <v>1.31</v>
      </c>
      <c r="R465">
        <f t="shared" si="46"/>
        <v>6.5500000000000003E-2</v>
      </c>
      <c r="S465" t="s">
        <v>11</v>
      </c>
      <c r="T465" t="s">
        <v>11</v>
      </c>
      <c r="U465" t="s">
        <v>11</v>
      </c>
      <c r="V465" t="s">
        <v>11</v>
      </c>
      <c r="W465" t="s">
        <v>11</v>
      </c>
      <c r="X465" t="s">
        <v>11</v>
      </c>
    </row>
    <row r="466" spans="1:24" x14ac:dyDescent="0.35">
      <c r="A466" t="s">
        <v>181</v>
      </c>
      <c r="B466" t="s">
        <v>111</v>
      </c>
      <c r="C466" t="s">
        <v>182</v>
      </c>
      <c r="D466" t="s">
        <v>17</v>
      </c>
      <c r="E466">
        <v>2190</v>
      </c>
      <c r="F466" t="str">
        <f t="shared" si="47"/>
        <v>5</v>
      </c>
      <c r="G466">
        <v>3</v>
      </c>
      <c r="H466" t="s">
        <v>25</v>
      </c>
      <c r="I466" t="s">
        <v>145</v>
      </c>
      <c r="J466" t="str">
        <f t="shared" si="48"/>
        <v>Medium</v>
      </c>
      <c r="K466" t="s">
        <v>11</v>
      </c>
      <c r="L466" t="s">
        <v>11</v>
      </c>
      <c r="M466" t="s">
        <v>11</v>
      </c>
      <c r="N466">
        <v>0</v>
      </c>
      <c r="O466" t="str">
        <f t="shared" si="45"/>
        <v>Low</v>
      </c>
      <c r="P466" t="s">
        <v>21</v>
      </c>
      <c r="Q466">
        <v>1.32</v>
      </c>
      <c r="R466">
        <f t="shared" si="46"/>
        <v>6.6000000000000003E-2</v>
      </c>
      <c r="S466" t="s">
        <v>11</v>
      </c>
      <c r="T466" t="s">
        <v>11</v>
      </c>
      <c r="U466" t="s">
        <v>11</v>
      </c>
      <c r="V466" t="s">
        <v>11</v>
      </c>
      <c r="W466" t="s">
        <v>11</v>
      </c>
      <c r="X466" t="s">
        <v>11</v>
      </c>
    </row>
    <row r="467" spans="1:24" x14ac:dyDescent="0.35">
      <c r="A467" t="s">
        <v>181</v>
      </c>
      <c r="B467" t="s">
        <v>111</v>
      </c>
      <c r="C467" t="s">
        <v>182</v>
      </c>
      <c r="D467" t="s">
        <v>17</v>
      </c>
      <c r="E467">
        <v>2190</v>
      </c>
      <c r="F467" t="str">
        <f t="shared" si="47"/>
        <v>5</v>
      </c>
      <c r="G467">
        <v>3</v>
      </c>
      <c r="H467" t="s">
        <v>25</v>
      </c>
      <c r="I467" t="s">
        <v>145</v>
      </c>
      <c r="J467" t="str">
        <f t="shared" si="48"/>
        <v>Medium</v>
      </c>
      <c r="K467" t="s">
        <v>11</v>
      </c>
      <c r="L467" t="s">
        <v>11</v>
      </c>
      <c r="M467" t="s">
        <v>11</v>
      </c>
      <c r="N467">
        <v>0</v>
      </c>
      <c r="O467" t="str">
        <f t="shared" si="45"/>
        <v>Low</v>
      </c>
      <c r="P467" t="s">
        <v>24</v>
      </c>
      <c r="Q467">
        <v>1.1299999999999999</v>
      </c>
      <c r="R467">
        <f t="shared" si="46"/>
        <v>5.6499999999999995E-2</v>
      </c>
      <c r="S467" t="s">
        <v>11</v>
      </c>
      <c r="T467" t="s">
        <v>11</v>
      </c>
      <c r="U467" t="s">
        <v>11</v>
      </c>
      <c r="V467" t="s">
        <v>11</v>
      </c>
      <c r="W467" t="s">
        <v>11</v>
      </c>
      <c r="X467" t="s">
        <v>11</v>
      </c>
    </row>
    <row r="468" spans="1:24" x14ac:dyDescent="0.35">
      <c r="A468" t="s">
        <v>181</v>
      </c>
      <c r="B468" t="s">
        <v>111</v>
      </c>
      <c r="C468" t="s">
        <v>182</v>
      </c>
      <c r="D468" t="s">
        <v>17</v>
      </c>
      <c r="E468">
        <v>2190</v>
      </c>
      <c r="F468" t="str">
        <f t="shared" si="47"/>
        <v>5</v>
      </c>
      <c r="G468">
        <v>3</v>
      </c>
      <c r="H468" t="s">
        <v>25</v>
      </c>
      <c r="I468" t="s">
        <v>145</v>
      </c>
      <c r="J468" t="str">
        <f t="shared" si="48"/>
        <v>Medium</v>
      </c>
      <c r="K468" t="s">
        <v>11</v>
      </c>
      <c r="L468" t="s">
        <v>11</v>
      </c>
      <c r="M468" t="s">
        <v>11</v>
      </c>
      <c r="N468">
        <v>0</v>
      </c>
      <c r="O468" t="str">
        <f t="shared" si="45"/>
        <v>Low</v>
      </c>
      <c r="P468" t="s">
        <v>21</v>
      </c>
      <c r="Q468">
        <v>2.11</v>
      </c>
      <c r="R468">
        <f t="shared" si="46"/>
        <v>0.1055</v>
      </c>
      <c r="S468" t="s">
        <v>11</v>
      </c>
      <c r="T468" t="s">
        <v>11</v>
      </c>
      <c r="U468" t="s">
        <v>11</v>
      </c>
      <c r="V468" t="s">
        <v>11</v>
      </c>
      <c r="W468" t="s">
        <v>11</v>
      </c>
      <c r="X468" t="s">
        <v>11</v>
      </c>
    </row>
    <row r="469" spans="1:24" x14ac:dyDescent="0.35">
      <c r="A469" t="s">
        <v>181</v>
      </c>
      <c r="B469" t="s">
        <v>111</v>
      </c>
      <c r="C469" t="s">
        <v>182</v>
      </c>
      <c r="D469" t="s">
        <v>17</v>
      </c>
      <c r="E469">
        <v>2190</v>
      </c>
      <c r="F469" t="str">
        <f t="shared" si="47"/>
        <v>5</v>
      </c>
      <c r="G469">
        <v>3</v>
      </c>
      <c r="H469" t="s">
        <v>25</v>
      </c>
      <c r="I469" t="s">
        <v>145</v>
      </c>
      <c r="J469" t="str">
        <f t="shared" si="48"/>
        <v>Medium</v>
      </c>
      <c r="K469" t="s">
        <v>11</v>
      </c>
      <c r="L469" t="s">
        <v>11</v>
      </c>
      <c r="M469" t="s">
        <v>11</v>
      </c>
      <c r="N469">
        <v>0</v>
      </c>
      <c r="O469" t="str">
        <f t="shared" si="45"/>
        <v>Low</v>
      </c>
      <c r="P469" t="s">
        <v>24</v>
      </c>
      <c r="Q469">
        <v>1.69</v>
      </c>
      <c r="R469">
        <f t="shared" si="46"/>
        <v>8.4500000000000006E-2</v>
      </c>
      <c r="S469" t="s">
        <v>11</v>
      </c>
      <c r="T469" t="s">
        <v>11</v>
      </c>
      <c r="U469" t="s">
        <v>11</v>
      </c>
      <c r="V469" t="s">
        <v>11</v>
      </c>
      <c r="W469" t="s">
        <v>11</v>
      </c>
      <c r="X469" t="s">
        <v>11</v>
      </c>
    </row>
    <row r="470" spans="1:24" x14ac:dyDescent="0.35">
      <c r="A470" t="s">
        <v>181</v>
      </c>
      <c r="B470" t="s">
        <v>111</v>
      </c>
      <c r="C470" t="s">
        <v>182</v>
      </c>
      <c r="D470" t="s">
        <v>173</v>
      </c>
      <c r="E470">
        <v>2190</v>
      </c>
      <c r="F470" t="str">
        <f t="shared" si="47"/>
        <v>5</v>
      </c>
      <c r="G470">
        <v>3</v>
      </c>
      <c r="H470" t="s">
        <v>25</v>
      </c>
      <c r="I470" t="s">
        <v>145</v>
      </c>
      <c r="J470" t="str">
        <f t="shared" si="48"/>
        <v>Medium</v>
      </c>
      <c r="K470" t="s">
        <v>11</v>
      </c>
      <c r="L470" t="s">
        <v>11</v>
      </c>
      <c r="M470" t="s">
        <v>11</v>
      </c>
      <c r="N470">
        <v>0</v>
      </c>
      <c r="O470" t="str">
        <f t="shared" si="45"/>
        <v>Low</v>
      </c>
      <c r="P470" t="s">
        <v>21</v>
      </c>
      <c r="Q470">
        <v>3.43</v>
      </c>
      <c r="R470">
        <f t="shared" si="46"/>
        <v>0.17150000000000001</v>
      </c>
      <c r="S470" t="s">
        <v>11</v>
      </c>
      <c r="T470" t="s">
        <v>11</v>
      </c>
      <c r="U470" t="s">
        <v>11</v>
      </c>
      <c r="V470" t="s">
        <v>11</v>
      </c>
      <c r="W470" t="s">
        <v>11</v>
      </c>
      <c r="X470" t="s">
        <v>11</v>
      </c>
    </row>
    <row r="471" spans="1:24" x14ac:dyDescent="0.35">
      <c r="A471" t="s">
        <v>181</v>
      </c>
      <c r="B471" t="s">
        <v>111</v>
      </c>
      <c r="C471" t="s">
        <v>182</v>
      </c>
      <c r="D471" t="s">
        <v>173</v>
      </c>
      <c r="E471">
        <v>2190</v>
      </c>
      <c r="F471" t="str">
        <f t="shared" si="47"/>
        <v>5</v>
      </c>
      <c r="G471">
        <v>3</v>
      </c>
      <c r="H471" t="s">
        <v>25</v>
      </c>
      <c r="I471" t="s">
        <v>145</v>
      </c>
      <c r="J471" t="str">
        <f t="shared" si="48"/>
        <v>Medium</v>
      </c>
      <c r="K471" t="s">
        <v>11</v>
      </c>
      <c r="L471" t="s">
        <v>11</v>
      </c>
      <c r="M471" t="s">
        <v>11</v>
      </c>
      <c r="N471">
        <v>0</v>
      </c>
      <c r="O471" t="str">
        <f t="shared" si="45"/>
        <v>Low</v>
      </c>
      <c r="P471" t="s">
        <v>24</v>
      </c>
      <c r="Q471">
        <v>2.91</v>
      </c>
      <c r="R471">
        <f t="shared" si="46"/>
        <v>0.14550000000000002</v>
      </c>
      <c r="S471" t="s">
        <v>11</v>
      </c>
      <c r="T471" t="s">
        <v>11</v>
      </c>
      <c r="U471" t="s">
        <v>11</v>
      </c>
      <c r="V471" t="s">
        <v>11</v>
      </c>
      <c r="W471" t="s">
        <v>11</v>
      </c>
      <c r="X471" t="s">
        <v>11</v>
      </c>
    </row>
    <row r="472" spans="1:24" x14ac:dyDescent="0.35">
      <c r="A472" t="s">
        <v>181</v>
      </c>
      <c r="B472" t="s">
        <v>111</v>
      </c>
      <c r="C472" t="s">
        <v>182</v>
      </c>
      <c r="D472" t="s">
        <v>173</v>
      </c>
      <c r="E472">
        <v>2190</v>
      </c>
      <c r="F472" t="str">
        <f t="shared" si="47"/>
        <v>5</v>
      </c>
      <c r="G472">
        <v>3</v>
      </c>
      <c r="H472" t="s">
        <v>25</v>
      </c>
      <c r="I472" t="s">
        <v>145</v>
      </c>
      <c r="J472" t="str">
        <f t="shared" si="48"/>
        <v>Medium</v>
      </c>
      <c r="K472" t="s">
        <v>11</v>
      </c>
      <c r="L472" t="s">
        <v>11</v>
      </c>
      <c r="M472" t="s">
        <v>11</v>
      </c>
      <c r="N472">
        <v>0</v>
      </c>
      <c r="O472" t="str">
        <f t="shared" si="45"/>
        <v>Low</v>
      </c>
      <c r="P472" t="s">
        <v>21</v>
      </c>
      <c r="Q472">
        <v>3.96</v>
      </c>
      <c r="R472">
        <f t="shared" si="46"/>
        <v>0.19800000000000001</v>
      </c>
      <c r="S472" t="s">
        <v>11</v>
      </c>
      <c r="T472" t="s">
        <v>11</v>
      </c>
      <c r="U472" t="s">
        <v>11</v>
      </c>
      <c r="V472" t="s">
        <v>11</v>
      </c>
      <c r="W472" t="s">
        <v>11</v>
      </c>
      <c r="X472" t="s">
        <v>11</v>
      </c>
    </row>
    <row r="473" spans="1:24" x14ac:dyDescent="0.35">
      <c r="A473" t="s">
        <v>181</v>
      </c>
      <c r="B473" t="s">
        <v>111</v>
      </c>
      <c r="C473" t="s">
        <v>182</v>
      </c>
      <c r="D473" t="s">
        <v>173</v>
      </c>
      <c r="E473">
        <v>2190</v>
      </c>
      <c r="F473" t="str">
        <f t="shared" si="47"/>
        <v>5</v>
      </c>
      <c r="G473">
        <v>3</v>
      </c>
      <c r="H473" t="s">
        <v>25</v>
      </c>
      <c r="I473" t="s">
        <v>145</v>
      </c>
      <c r="J473" t="str">
        <f t="shared" si="48"/>
        <v>Medium</v>
      </c>
      <c r="K473" t="s">
        <v>11</v>
      </c>
      <c r="L473" t="s">
        <v>11</v>
      </c>
      <c r="M473" t="s">
        <v>11</v>
      </c>
      <c r="N473">
        <v>0</v>
      </c>
      <c r="O473" t="str">
        <f t="shared" si="45"/>
        <v>Low</v>
      </c>
      <c r="P473" t="s">
        <v>24</v>
      </c>
      <c r="Q473">
        <v>1.23</v>
      </c>
      <c r="R473">
        <f t="shared" si="46"/>
        <v>6.1499999999999999E-2</v>
      </c>
      <c r="S473" t="s">
        <v>11</v>
      </c>
      <c r="T473" t="s">
        <v>11</v>
      </c>
      <c r="U473" t="s">
        <v>11</v>
      </c>
      <c r="V473" t="s">
        <v>11</v>
      </c>
      <c r="W473" t="s">
        <v>11</v>
      </c>
      <c r="X473" t="s">
        <v>11</v>
      </c>
    </row>
    <row r="474" spans="1:24" x14ac:dyDescent="0.35">
      <c r="A474" t="s">
        <v>181</v>
      </c>
      <c r="B474" t="s">
        <v>111</v>
      </c>
      <c r="C474" t="s">
        <v>182</v>
      </c>
      <c r="D474" t="s">
        <v>173</v>
      </c>
      <c r="E474">
        <v>2190</v>
      </c>
      <c r="F474" t="str">
        <f t="shared" si="47"/>
        <v>5</v>
      </c>
      <c r="G474">
        <v>3</v>
      </c>
      <c r="H474" t="s">
        <v>25</v>
      </c>
      <c r="I474" t="s">
        <v>145</v>
      </c>
      <c r="J474" t="str">
        <f t="shared" si="48"/>
        <v>Medium</v>
      </c>
      <c r="K474" t="s">
        <v>11</v>
      </c>
      <c r="L474" t="s">
        <v>11</v>
      </c>
      <c r="M474" t="s">
        <v>11</v>
      </c>
      <c r="N474">
        <v>0</v>
      </c>
      <c r="O474" t="str">
        <f t="shared" ref="O474:O537" si="49">IF(N474&lt;101, "Low", IF(N474&lt;221, "Medium", IF(N474&gt;220, "High")))</f>
        <v>Low</v>
      </c>
      <c r="P474" t="s">
        <v>21</v>
      </c>
      <c r="Q474">
        <v>3.7</v>
      </c>
      <c r="R474">
        <f t="shared" si="46"/>
        <v>0.18500000000000003</v>
      </c>
      <c r="S474" t="s">
        <v>11</v>
      </c>
      <c r="T474" t="s">
        <v>11</v>
      </c>
      <c r="U474" t="s">
        <v>11</v>
      </c>
      <c r="V474" t="s">
        <v>11</v>
      </c>
      <c r="W474" t="s">
        <v>11</v>
      </c>
      <c r="X474" t="s">
        <v>11</v>
      </c>
    </row>
    <row r="475" spans="1:24" x14ac:dyDescent="0.35">
      <c r="A475" t="s">
        <v>181</v>
      </c>
      <c r="B475" t="s">
        <v>111</v>
      </c>
      <c r="C475" t="s">
        <v>182</v>
      </c>
      <c r="D475" t="s">
        <v>173</v>
      </c>
      <c r="E475">
        <v>2190</v>
      </c>
      <c r="F475" t="str">
        <f t="shared" si="47"/>
        <v>5</v>
      </c>
      <c r="G475">
        <v>3</v>
      </c>
      <c r="H475" t="s">
        <v>25</v>
      </c>
      <c r="I475" t="s">
        <v>145</v>
      </c>
      <c r="J475" t="str">
        <f t="shared" si="48"/>
        <v>Medium</v>
      </c>
      <c r="K475" t="s">
        <v>11</v>
      </c>
      <c r="L475" t="s">
        <v>11</v>
      </c>
      <c r="M475" t="s">
        <v>11</v>
      </c>
      <c r="N475">
        <v>0</v>
      </c>
      <c r="O475" t="str">
        <f t="shared" si="49"/>
        <v>Low</v>
      </c>
      <c r="P475" t="s">
        <v>24</v>
      </c>
      <c r="Q475">
        <v>0.81</v>
      </c>
      <c r="R475">
        <f t="shared" si="46"/>
        <v>4.0500000000000008E-2</v>
      </c>
      <c r="S475" t="s">
        <v>11</v>
      </c>
      <c r="T475" t="s">
        <v>11</v>
      </c>
      <c r="U475" t="s">
        <v>11</v>
      </c>
      <c r="V475" t="s">
        <v>11</v>
      </c>
      <c r="W475" t="s">
        <v>11</v>
      </c>
      <c r="X475" t="s">
        <v>11</v>
      </c>
    </row>
    <row r="476" spans="1:24" x14ac:dyDescent="0.35">
      <c r="A476" t="s">
        <v>181</v>
      </c>
      <c r="B476" t="s">
        <v>111</v>
      </c>
      <c r="C476" t="s">
        <v>182</v>
      </c>
      <c r="D476" t="s">
        <v>173</v>
      </c>
      <c r="E476">
        <v>2190</v>
      </c>
      <c r="F476" t="str">
        <f t="shared" si="47"/>
        <v>5</v>
      </c>
      <c r="G476">
        <v>3</v>
      </c>
      <c r="H476" t="s">
        <v>25</v>
      </c>
      <c r="I476" t="s">
        <v>145</v>
      </c>
      <c r="J476" t="str">
        <f t="shared" si="48"/>
        <v>Medium</v>
      </c>
      <c r="K476" t="s">
        <v>11</v>
      </c>
      <c r="L476" t="s">
        <v>11</v>
      </c>
      <c r="M476" t="s">
        <v>11</v>
      </c>
      <c r="N476">
        <v>0</v>
      </c>
      <c r="O476" t="str">
        <f t="shared" si="49"/>
        <v>Low</v>
      </c>
      <c r="P476" t="s">
        <v>21</v>
      </c>
      <c r="Q476">
        <v>3.65</v>
      </c>
      <c r="R476">
        <f t="shared" si="46"/>
        <v>0.1825</v>
      </c>
      <c r="S476" t="s">
        <v>11</v>
      </c>
      <c r="T476" t="s">
        <v>11</v>
      </c>
      <c r="U476" t="s">
        <v>11</v>
      </c>
      <c r="V476" t="s">
        <v>11</v>
      </c>
      <c r="W476" t="s">
        <v>11</v>
      </c>
      <c r="X476" t="s">
        <v>11</v>
      </c>
    </row>
    <row r="477" spans="1:24" x14ac:dyDescent="0.35">
      <c r="A477" t="s">
        <v>181</v>
      </c>
      <c r="B477" t="s">
        <v>111</v>
      </c>
      <c r="C477" t="s">
        <v>182</v>
      </c>
      <c r="D477" t="s">
        <v>173</v>
      </c>
      <c r="E477">
        <v>2190</v>
      </c>
      <c r="F477" t="str">
        <f t="shared" si="47"/>
        <v>5</v>
      </c>
      <c r="G477">
        <v>3</v>
      </c>
      <c r="H477" t="s">
        <v>25</v>
      </c>
      <c r="I477" t="s">
        <v>145</v>
      </c>
      <c r="J477" t="str">
        <f t="shared" si="48"/>
        <v>Medium</v>
      </c>
      <c r="K477" t="s">
        <v>11</v>
      </c>
      <c r="L477" t="s">
        <v>11</v>
      </c>
      <c r="M477" t="s">
        <v>11</v>
      </c>
      <c r="N477">
        <v>0</v>
      </c>
      <c r="O477" t="str">
        <f t="shared" si="49"/>
        <v>Low</v>
      </c>
      <c r="P477" t="s">
        <v>24</v>
      </c>
      <c r="Q477">
        <v>2.02</v>
      </c>
      <c r="R477">
        <f t="shared" si="46"/>
        <v>0.10100000000000001</v>
      </c>
      <c r="S477" t="s">
        <v>11</v>
      </c>
      <c r="T477" t="s">
        <v>11</v>
      </c>
      <c r="U477" t="s">
        <v>11</v>
      </c>
      <c r="V477" t="s">
        <v>11</v>
      </c>
      <c r="W477" t="s">
        <v>11</v>
      </c>
      <c r="X477" t="s">
        <v>11</v>
      </c>
    </row>
    <row r="478" spans="1:24" x14ac:dyDescent="0.35">
      <c r="A478" t="s">
        <v>181</v>
      </c>
      <c r="B478" t="s">
        <v>111</v>
      </c>
      <c r="C478" t="s">
        <v>182</v>
      </c>
      <c r="D478" t="s">
        <v>173</v>
      </c>
      <c r="E478">
        <v>2190</v>
      </c>
      <c r="F478" t="str">
        <f t="shared" si="47"/>
        <v>5</v>
      </c>
      <c r="G478">
        <v>3</v>
      </c>
      <c r="H478" t="s">
        <v>25</v>
      </c>
      <c r="I478" t="s">
        <v>145</v>
      </c>
      <c r="J478" t="str">
        <f t="shared" si="48"/>
        <v>Medium</v>
      </c>
      <c r="K478" t="s">
        <v>11</v>
      </c>
      <c r="L478" t="s">
        <v>11</v>
      </c>
      <c r="M478" t="s">
        <v>11</v>
      </c>
      <c r="N478">
        <v>0</v>
      </c>
      <c r="O478" t="str">
        <f t="shared" si="49"/>
        <v>Low</v>
      </c>
      <c r="P478" t="s">
        <v>21</v>
      </c>
      <c r="Q478">
        <v>2.78</v>
      </c>
      <c r="R478">
        <f t="shared" si="46"/>
        <v>0.13899999999999998</v>
      </c>
      <c r="S478" t="s">
        <v>11</v>
      </c>
      <c r="T478" t="s">
        <v>11</v>
      </c>
      <c r="U478" t="s">
        <v>11</v>
      </c>
      <c r="V478" t="s">
        <v>11</v>
      </c>
      <c r="W478" t="s">
        <v>11</v>
      </c>
      <c r="X478" t="s">
        <v>11</v>
      </c>
    </row>
    <row r="479" spans="1:24" x14ac:dyDescent="0.35">
      <c r="A479" t="s">
        <v>181</v>
      </c>
      <c r="B479" t="s">
        <v>111</v>
      </c>
      <c r="C479" t="s">
        <v>182</v>
      </c>
      <c r="D479" t="s">
        <v>173</v>
      </c>
      <c r="E479">
        <v>2190</v>
      </c>
      <c r="F479" t="str">
        <f t="shared" si="47"/>
        <v>5</v>
      </c>
      <c r="G479">
        <v>3</v>
      </c>
      <c r="H479" t="s">
        <v>25</v>
      </c>
      <c r="I479" t="s">
        <v>145</v>
      </c>
      <c r="J479" t="str">
        <f t="shared" si="48"/>
        <v>Medium</v>
      </c>
      <c r="K479" t="s">
        <v>11</v>
      </c>
      <c r="L479" t="s">
        <v>11</v>
      </c>
      <c r="M479" t="s">
        <v>11</v>
      </c>
      <c r="N479">
        <v>0</v>
      </c>
      <c r="O479" t="str">
        <f t="shared" si="49"/>
        <v>Low</v>
      </c>
      <c r="P479" t="s">
        <v>24</v>
      </c>
      <c r="Q479">
        <v>1.97</v>
      </c>
      <c r="R479">
        <f t="shared" si="46"/>
        <v>9.8500000000000004E-2</v>
      </c>
      <c r="S479" t="s">
        <v>11</v>
      </c>
      <c r="T479" t="s">
        <v>11</v>
      </c>
      <c r="U479" t="s">
        <v>11</v>
      </c>
      <c r="V479" t="s">
        <v>11</v>
      </c>
      <c r="W479" t="s">
        <v>11</v>
      </c>
      <c r="X479" t="s">
        <v>11</v>
      </c>
    </row>
    <row r="480" spans="1:24" x14ac:dyDescent="0.35">
      <c r="A480" t="s">
        <v>181</v>
      </c>
      <c r="B480" t="s">
        <v>111</v>
      </c>
      <c r="C480" t="s">
        <v>182</v>
      </c>
      <c r="D480" t="s">
        <v>173</v>
      </c>
      <c r="E480">
        <v>2190</v>
      </c>
      <c r="F480" t="str">
        <f t="shared" si="47"/>
        <v>5</v>
      </c>
      <c r="G480">
        <v>3</v>
      </c>
      <c r="H480" t="s">
        <v>25</v>
      </c>
      <c r="I480" t="s">
        <v>145</v>
      </c>
      <c r="J480" t="str">
        <f t="shared" si="48"/>
        <v>Medium</v>
      </c>
      <c r="K480" t="s">
        <v>11</v>
      </c>
      <c r="L480" t="s">
        <v>11</v>
      </c>
      <c r="M480" t="s">
        <v>11</v>
      </c>
      <c r="N480">
        <v>0</v>
      </c>
      <c r="O480" t="str">
        <f t="shared" si="49"/>
        <v>Low</v>
      </c>
      <c r="P480" t="s">
        <v>21</v>
      </c>
      <c r="Q480">
        <v>2.67</v>
      </c>
      <c r="R480">
        <f t="shared" si="46"/>
        <v>0.13350000000000001</v>
      </c>
      <c r="S480" t="s">
        <v>11</v>
      </c>
      <c r="T480" t="s">
        <v>11</v>
      </c>
      <c r="U480" t="s">
        <v>11</v>
      </c>
      <c r="V480" t="s">
        <v>11</v>
      </c>
      <c r="W480" t="s">
        <v>11</v>
      </c>
      <c r="X480" t="s">
        <v>11</v>
      </c>
    </row>
    <row r="481" spans="1:24" x14ac:dyDescent="0.35">
      <c r="A481" t="s">
        <v>181</v>
      </c>
      <c r="B481" t="s">
        <v>111</v>
      </c>
      <c r="C481" t="s">
        <v>182</v>
      </c>
      <c r="D481" t="s">
        <v>173</v>
      </c>
      <c r="E481">
        <v>2190</v>
      </c>
      <c r="F481" t="str">
        <f t="shared" si="47"/>
        <v>5</v>
      </c>
      <c r="G481">
        <v>3</v>
      </c>
      <c r="H481" t="s">
        <v>25</v>
      </c>
      <c r="I481" t="s">
        <v>145</v>
      </c>
      <c r="J481" t="str">
        <f t="shared" si="48"/>
        <v>Medium</v>
      </c>
      <c r="K481" t="s">
        <v>11</v>
      </c>
      <c r="L481" t="s">
        <v>11</v>
      </c>
      <c r="M481" t="s">
        <v>11</v>
      </c>
      <c r="N481">
        <v>0</v>
      </c>
      <c r="O481" t="str">
        <f t="shared" si="49"/>
        <v>Low</v>
      </c>
      <c r="P481" t="s">
        <v>24</v>
      </c>
      <c r="Q481">
        <v>1.3</v>
      </c>
      <c r="R481">
        <f t="shared" si="46"/>
        <v>6.5000000000000002E-2</v>
      </c>
      <c r="S481" t="s">
        <v>11</v>
      </c>
      <c r="T481" t="s">
        <v>11</v>
      </c>
      <c r="U481" t="s">
        <v>11</v>
      </c>
      <c r="V481" t="s">
        <v>11</v>
      </c>
      <c r="W481" t="s">
        <v>11</v>
      </c>
      <c r="X481" t="s">
        <v>11</v>
      </c>
    </row>
    <row r="482" spans="1:24" x14ac:dyDescent="0.35">
      <c r="A482" t="s">
        <v>181</v>
      </c>
      <c r="B482" t="s">
        <v>111</v>
      </c>
      <c r="C482" t="s">
        <v>182</v>
      </c>
      <c r="D482" t="s">
        <v>17</v>
      </c>
      <c r="E482">
        <v>2190</v>
      </c>
      <c r="F482" t="str">
        <f t="shared" si="47"/>
        <v>5</v>
      </c>
      <c r="G482">
        <v>3</v>
      </c>
      <c r="H482" t="s">
        <v>25</v>
      </c>
      <c r="I482" t="s">
        <v>145</v>
      </c>
      <c r="J482" t="str">
        <f t="shared" si="48"/>
        <v>Medium</v>
      </c>
      <c r="K482" t="s">
        <v>11</v>
      </c>
      <c r="L482" t="s">
        <v>11</v>
      </c>
      <c r="M482" t="s">
        <v>11</v>
      </c>
      <c r="N482">
        <v>100</v>
      </c>
      <c r="O482" t="str">
        <f t="shared" si="49"/>
        <v>Low</v>
      </c>
      <c r="P482" t="s">
        <v>21</v>
      </c>
      <c r="Q482">
        <v>5.24</v>
      </c>
      <c r="R482">
        <f t="shared" si="46"/>
        <v>0.26200000000000001</v>
      </c>
      <c r="S482" t="s">
        <v>11</v>
      </c>
      <c r="T482" t="s">
        <v>11</v>
      </c>
      <c r="U482" t="s">
        <v>11</v>
      </c>
      <c r="V482" t="s">
        <v>11</v>
      </c>
      <c r="W482" t="s">
        <v>11</v>
      </c>
      <c r="X482" t="s">
        <v>11</v>
      </c>
    </row>
    <row r="483" spans="1:24" x14ac:dyDescent="0.35">
      <c r="A483" t="s">
        <v>181</v>
      </c>
      <c r="B483" t="s">
        <v>111</v>
      </c>
      <c r="C483" t="s">
        <v>182</v>
      </c>
      <c r="D483" t="s">
        <v>17</v>
      </c>
      <c r="E483">
        <v>2190</v>
      </c>
      <c r="F483" t="str">
        <f t="shared" si="47"/>
        <v>5</v>
      </c>
      <c r="G483">
        <v>3</v>
      </c>
      <c r="H483" t="s">
        <v>25</v>
      </c>
      <c r="I483" t="s">
        <v>145</v>
      </c>
      <c r="J483" t="str">
        <f t="shared" si="48"/>
        <v>Medium</v>
      </c>
      <c r="K483" t="s">
        <v>11</v>
      </c>
      <c r="L483" t="s">
        <v>11</v>
      </c>
      <c r="M483" t="s">
        <v>11</v>
      </c>
      <c r="N483">
        <v>100</v>
      </c>
      <c r="O483" t="str">
        <f t="shared" si="49"/>
        <v>Low</v>
      </c>
      <c r="P483" t="s">
        <v>24</v>
      </c>
      <c r="Q483">
        <v>4.22</v>
      </c>
      <c r="R483">
        <f t="shared" si="46"/>
        <v>0.21099999999999999</v>
      </c>
      <c r="S483" t="s">
        <v>11</v>
      </c>
      <c r="T483" t="s">
        <v>11</v>
      </c>
      <c r="U483" t="s">
        <v>11</v>
      </c>
      <c r="V483" t="s">
        <v>11</v>
      </c>
      <c r="W483" t="s">
        <v>11</v>
      </c>
      <c r="X483" t="s">
        <v>11</v>
      </c>
    </row>
    <row r="484" spans="1:24" x14ac:dyDescent="0.35">
      <c r="A484" t="s">
        <v>181</v>
      </c>
      <c r="B484" t="s">
        <v>111</v>
      </c>
      <c r="C484" t="s">
        <v>182</v>
      </c>
      <c r="D484" t="s">
        <v>17</v>
      </c>
      <c r="E484">
        <v>2190</v>
      </c>
      <c r="F484" t="str">
        <f t="shared" si="47"/>
        <v>5</v>
      </c>
      <c r="G484">
        <v>3</v>
      </c>
      <c r="H484" t="s">
        <v>25</v>
      </c>
      <c r="I484" t="s">
        <v>145</v>
      </c>
      <c r="J484" t="str">
        <f t="shared" si="48"/>
        <v>Medium</v>
      </c>
      <c r="K484" t="s">
        <v>11</v>
      </c>
      <c r="L484" t="s">
        <v>11</v>
      </c>
      <c r="M484" t="s">
        <v>11</v>
      </c>
      <c r="N484">
        <v>100</v>
      </c>
      <c r="O484" t="str">
        <f t="shared" si="49"/>
        <v>Low</v>
      </c>
      <c r="P484" t="s">
        <v>21</v>
      </c>
      <c r="Q484">
        <v>2.81</v>
      </c>
      <c r="R484">
        <f t="shared" si="46"/>
        <v>0.14050000000000001</v>
      </c>
      <c r="S484" t="s">
        <v>11</v>
      </c>
      <c r="T484" t="s">
        <v>11</v>
      </c>
      <c r="U484" t="s">
        <v>11</v>
      </c>
      <c r="V484" t="s">
        <v>11</v>
      </c>
      <c r="W484" t="s">
        <v>11</v>
      </c>
      <c r="X484" t="s">
        <v>11</v>
      </c>
    </row>
    <row r="485" spans="1:24" x14ac:dyDescent="0.35">
      <c r="A485" t="s">
        <v>181</v>
      </c>
      <c r="B485" t="s">
        <v>111</v>
      </c>
      <c r="C485" t="s">
        <v>182</v>
      </c>
      <c r="D485" t="s">
        <v>17</v>
      </c>
      <c r="E485">
        <v>2190</v>
      </c>
      <c r="F485" t="str">
        <f t="shared" si="47"/>
        <v>5</v>
      </c>
      <c r="G485">
        <v>3</v>
      </c>
      <c r="H485" t="s">
        <v>25</v>
      </c>
      <c r="I485" t="s">
        <v>145</v>
      </c>
      <c r="J485" t="str">
        <f t="shared" si="48"/>
        <v>Medium</v>
      </c>
      <c r="K485" t="s">
        <v>11</v>
      </c>
      <c r="L485" t="s">
        <v>11</v>
      </c>
      <c r="M485" t="s">
        <v>11</v>
      </c>
      <c r="N485">
        <v>100</v>
      </c>
      <c r="O485" t="str">
        <f t="shared" si="49"/>
        <v>Low</v>
      </c>
      <c r="P485" t="s">
        <v>24</v>
      </c>
      <c r="Q485">
        <v>4</v>
      </c>
      <c r="R485">
        <f t="shared" si="46"/>
        <v>0.2</v>
      </c>
      <c r="S485" t="s">
        <v>11</v>
      </c>
      <c r="T485" t="s">
        <v>11</v>
      </c>
      <c r="U485" t="s">
        <v>11</v>
      </c>
      <c r="V485" t="s">
        <v>11</v>
      </c>
      <c r="W485" t="s">
        <v>11</v>
      </c>
      <c r="X485" t="s">
        <v>11</v>
      </c>
    </row>
    <row r="486" spans="1:24" x14ac:dyDescent="0.35">
      <c r="A486" t="s">
        <v>181</v>
      </c>
      <c r="B486" t="s">
        <v>111</v>
      </c>
      <c r="C486" t="s">
        <v>182</v>
      </c>
      <c r="D486" t="s">
        <v>17</v>
      </c>
      <c r="E486">
        <v>2190</v>
      </c>
      <c r="F486" t="str">
        <f t="shared" si="47"/>
        <v>5</v>
      </c>
      <c r="G486">
        <v>3</v>
      </c>
      <c r="H486" t="s">
        <v>25</v>
      </c>
      <c r="I486" t="s">
        <v>145</v>
      </c>
      <c r="J486" t="str">
        <f t="shared" si="48"/>
        <v>Medium</v>
      </c>
      <c r="K486" t="s">
        <v>11</v>
      </c>
      <c r="L486" t="s">
        <v>11</v>
      </c>
      <c r="M486" t="s">
        <v>11</v>
      </c>
      <c r="N486">
        <v>100</v>
      </c>
      <c r="O486" t="str">
        <f t="shared" si="49"/>
        <v>Low</v>
      </c>
      <c r="P486" t="s">
        <v>21</v>
      </c>
      <c r="Q486">
        <v>4.1900000000000004</v>
      </c>
      <c r="R486">
        <f t="shared" si="46"/>
        <v>0.20950000000000002</v>
      </c>
      <c r="S486" t="s">
        <v>11</v>
      </c>
      <c r="T486" t="s">
        <v>11</v>
      </c>
      <c r="U486" t="s">
        <v>11</v>
      </c>
      <c r="V486" t="s">
        <v>11</v>
      </c>
      <c r="W486" t="s">
        <v>11</v>
      </c>
      <c r="X486" t="s">
        <v>11</v>
      </c>
    </row>
    <row r="487" spans="1:24" x14ac:dyDescent="0.35">
      <c r="A487" t="s">
        <v>181</v>
      </c>
      <c r="B487" t="s">
        <v>111</v>
      </c>
      <c r="C487" t="s">
        <v>182</v>
      </c>
      <c r="D487" t="s">
        <v>17</v>
      </c>
      <c r="E487">
        <v>2190</v>
      </c>
      <c r="F487" t="str">
        <f t="shared" si="47"/>
        <v>5</v>
      </c>
      <c r="G487">
        <v>3</v>
      </c>
      <c r="H487" t="s">
        <v>25</v>
      </c>
      <c r="I487" t="s">
        <v>145</v>
      </c>
      <c r="J487" t="str">
        <f t="shared" si="48"/>
        <v>Medium</v>
      </c>
      <c r="K487" t="s">
        <v>11</v>
      </c>
      <c r="L487" t="s">
        <v>11</v>
      </c>
      <c r="M487" t="s">
        <v>11</v>
      </c>
      <c r="N487">
        <v>100</v>
      </c>
      <c r="O487" t="str">
        <f t="shared" si="49"/>
        <v>Low</v>
      </c>
      <c r="P487" t="s">
        <v>24</v>
      </c>
      <c r="Q487">
        <v>4.55</v>
      </c>
      <c r="R487">
        <f t="shared" si="46"/>
        <v>0.22750000000000001</v>
      </c>
      <c r="S487" t="s">
        <v>11</v>
      </c>
      <c r="T487" t="s">
        <v>11</v>
      </c>
      <c r="U487" t="s">
        <v>11</v>
      </c>
      <c r="V487" t="s">
        <v>11</v>
      </c>
      <c r="W487" t="s">
        <v>11</v>
      </c>
      <c r="X487" t="s">
        <v>11</v>
      </c>
    </row>
    <row r="488" spans="1:24" x14ac:dyDescent="0.35">
      <c r="A488" t="s">
        <v>181</v>
      </c>
      <c r="B488" t="s">
        <v>111</v>
      </c>
      <c r="C488" t="s">
        <v>182</v>
      </c>
      <c r="D488" t="s">
        <v>17</v>
      </c>
      <c r="E488">
        <v>2190</v>
      </c>
      <c r="F488" t="str">
        <f t="shared" si="47"/>
        <v>5</v>
      </c>
      <c r="G488">
        <v>3</v>
      </c>
      <c r="H488" t="s">
        <v>25</v>
      </c>
      <c r="I488" t="s">
        <v>145</v>
      </c>
      <c r="J488" t="str">
        <f t="shared" si="48"/>
        <v>Medium</v>
      </c>
      <c r="K488" t="s">
        <v>11</v>
      </c>
      <c r="L488" t="s">
        <v>11</v>
      </c>
      <c r="M488" t="s">
        <v>11</v>
      </c>
      <c r="N488">
        <v>100</v>
      </c>
      <c r="O488" t="str">
        <f t="shared" si="49"/>
        <v>Low</v>
      </c>
      <c r="P488" t="s">
        <v>21</v>
      </c>
      <c r="Q488">
        <v>3.9</v>
      </c>
      <c r="R488">
        <f t="shared" si="46"/>
        <v>0.19500000000000001</v>
      </c>
      <c r="S488" t="s">
        <v>11</v>
      </c>
      <c r="T488" t="s">
        <v>11</v>
      </c>
      <c r="U488" t="s">
        <v>11</v>
      </c>
      <c r="V488" t="s">
        <v>11</v>
      </c>
      <c r="W488" t="s">
        <v>11</v>
      </c>
      <c r="X488" t="s">
        <v>11</v>
      </c>
    </row>
    <row r="489" spans="1:24" x14ac:dyDescent="0.35">
      <c r="A489" t="s">
        <v>181</v>
      </c>
      <c r="B489" t="s">
        <v>111</v>
      </c>
      <c r="C489" t="s">
        <v>182</v>
      </c>
      <c r="D489" t="s">
        <v>17</v>
      </c>
      <c r="E489">
        <v>2190</v>
      </c>
      <c r="F489" t="str">
        <f t="shared" si="47"/>
        <v>5</v>
      </c>
      <c r="G489">
        <v>3</v>
      </c>
      <c r="H489" t="s">
        <v>25</v>
      </c>
      <c r="I489" t="s">
        <v>145</v>
      </c>
      <c r="J489" t="str">
        <f t="shared" si="48"/>
        <v>Medium</v>
      </c>
      <c r="K489" t="s">
        <v>11</v>
      </c>
      <c r="L489" t="s">
        <v>11</v>
      </c>
      <c r="M489" t="s">
        <v>11</v>
      </c>
      <c r="N489">
        <v>100</v>
      </c>
      <c r="O489" t="str">
        <f t="shared" si="49"/>
        <v>Low</v>
      </c>
      <c r="P489" t="s">
        <v>24</v>
      </c>
      <c r="Q489">
        <v>3.73</v>
      </c>
      <c r="R489">
        <f t="shared" si="46"/>
        <v>0.1865</v>
      </c>
      <c r="S489" t="s">
        <v>11</v>
      </c>
      <c r="T489" t="s">
        <v>11</v>
      </c>
      <c r="U489" t="s">
        <v>11</v>
      </c>
      <c r="V489" t="s">
        <v>11</v>
      </c>
      <c r="W489" t="s">
        <v>11</v>
      </c>
      <c r="X489" t="s">
        <v>11</v>
      </c>
    </row>
    <row r="490" spans="1:24" x14ac:dyDescent="0.35">
      <c r="A490" t="s">
        <v>181</v>
      </c>
      <c r="B490" t="s">
        <v>111</v>
      </c>
      <c r="C490" t="s">
        <v>182</v>
      </c>
      <c r="D490" t="s">
        <v>17</v>
      </c>
      <c r="E490">
        <v>2190</v>
      </c>
      <c r="F490" t="str">
        <f t="shared" si="47"/>
        <v>5</v>
      </c>
      <c r="G490">
        <v>3</v>
      </c>
      <c r="H490" t="s">
        <v>25</v>
      </c>
      <c r="I490" t="s">
        <v>145</v>
      </c>
      <c r="J490" t="str">
        <f t="shared" si="48"/>
        <v>Medium</v>
      </c>
      <c r="K490" t="s">
        <v>11</v>
      </c>
      <c r="L490" t="s">
        <v>11</v>
      </c>
      <c r="M490" t="s">
        <v>11</v>
      </c>
      <c r="N490">
        <v>100</v>
      </c>
      <c r="O490" t="str">
        <f t="shared" si="49"/>
        <v>Low</v>
      </c>
      <c r="P490" t="s">
        <v>21</v>
      </c>
      <c r="Q490">
        <v>2.5299999999999998</v>
      </c>
      <c r="R490">
        <f t="shared" si="46"/>
        <v>0.1265</v>
      </c>
      <c r="S490" t="s">
        <v>11</v>
      </c>
      <c r="T490" t="s">
        <v>11</v>
      </c>
      <c r="U490" t="s">
        <v>11</v>
      </c>
      <c r="V490" t="s">
        <v>11</v>
      </c>
      <c r="W490" t="s">
        <v>11</v>
      </c>
      <c r="X490" t="s">
        <v>11</v>
      </c>
    </row>
    <row r="491" spans="1:24" x14ac:dyDescent="0.35">
      <c r="A491" t="s">
        <v>181</v>
      </c>
      <c r="B491" t="s">
        <v>111</v>
      </c>
      <c r="C491" t="s">
        <v>182</v>
      </c>
      <c r="D491" t="s">
        <v>17</v>
      </c>
      <c r="E491">
        <v>2190</v>
      </c>
      <c r="F491" t="str">
        <f t="shared" si="47"/>
        <v>5</v>
      </c>
      <c r="G491">
        <v>3</v>
      </c>
      <c r="H491" t="s">
        <v>25</v>
      </c>
      <c r="I491" t="s">
        <v>145</v>
      </c>
      <c r="J491" t="str">
        <f t="shared" si="48"/>
        <v>Medium</v>
      </c>
      <c r="K491" t="s">
        <v>11</v>
      </c>
      <c r="L491" t="s">
        <v>11</v>
      </c>
      <c r="M491" t="s">
        <v>11</v>
      </c>
      <c r="N491">
        <v>100</v>
      </c>
      <c r="O491" t="str">
        <f t="shared" si="49"/>
        <v>Low</v>
      </c>
      <c r="P491" t="s">
        <v>24</v>
      </c>
      <c r="Q491">
        <v>2.2400000000000002</v>
      </c>
      <c r="R491">
        <f t="shared" si="46"/>
        <v>0.11200000000000002</v>
      </c>
      <c r="S491" t="s">
        <v>11</v>
      </c>
      <c r="T491" t="s">
        <v>11</v>
      </c>
      <c r="U491" t="s">
        <v>11</v>
      </c>
      <c r="V491" t="s">
        <v>11</v>
      </c>
      <c r="W491" t="s">
        <v>11</v>
      </c>
      <c r="X491" t="s">
        <v>11</v>
      </c>
    </row>
    <row r="492" spans="1:24" x14ac:dyDescent="0.35">
      <c r="A492" t="s">
        <v>181</v>
      </c>
      <c r="B492" t="s">
        <v>111</v>
      </c>
      <c r="C492" t="s">
        <v>182</v>
      </c>
      <c r="D492" t="s">
        <v>17</v>
      </c>
      <c r="E492">
        <v>2190</v>
      </c>
      <c r="F492" t="str">
        <f t="shared" si="47"/>
        <v>5</v>
      </c>
      <c r="G492">
        <v>3</v>
      </c>
      <c r="H492" t="s">
        <v>25</v>
      </c>
      <c r="I492" t="s">
        <v>145</v>
      </c>
      <c r="J492" t="str">
        <f t="shared" si="48"/>
        <v>Medium</v>
      </c>
      <c r="K492" t="s">
        <v>11</v>
      </c>
      <c r="L492" t="s">
        <v>11</v>
      </c>
      <c r="M492" t="s">
        <v>11</v>
      </c>
      <c r="N492">
        <v>100</v>
      </c>
      <c r="O492" t="str">
        <f t="shared" si="49"/>
        <v>Low</v>
      </c>
      <c r="P492" t="s">
        <v>21</v>
      </c>
      <c r="Q492">
        <v>2.5099999999999998</v>
      </c>
      <c r="R492">
        <f t="shared" si="46"/>
        <v>0.1255</v>
      </c>
      <c r="S492" t="s">
        <v>11</v>
      </c>
      <c r="T492" t="s">
        <v>11</v>
      </c>
      <c r="U492" t="s">
        <v>11</v>
      </c>
      <c r="V492" t="s">
        <v>11</v>
      </c>
      <c r="W492" t="s">
        <v>11</v>
      </c>
      <c r="X492" t="s">
        <v>11</v>
      </c>
    </row>
    <row r="493" spans="1:24" x14ac:dyDescent="0.35">
      <c r="A493" t="s">
        <v>181</v>
      </c>
      <c r="B493" t="s">
        <v>111</v>
      </c>
      <c r="C493" t="s">
        <v>182</v>
      </c>
      <c r="D493" t="s">
        <v>17</v>
      </c>
      <c r="E493">
        <v>2190</v>
      </c>
      <c r="F493" t="str">
        <f t="shared" si="47"/>
        <v>5</v>
      </c>
      <c r="G493">
        <v>3</v>
      </c>
      <c r="H493" t="s">
        <v>25</v>
      </c>
      <c r="I493" t="s">
        <v>145</v>
      </c>
      <c r="J493" t="str">
        <f t="shared" si="48"/>
        <v>Medium</v>
      </c>
      <c r="K493" t="s">
        <v>11</v>
      </c>
      <c r="L493" t="s">
        <v>11</v>
      </c>
      <c r="M493" t="s">
        <v>11</v>
      </c>
      <c r="N493">
        <v>100</v>
      </c>
      <c r="O493" t="str">
        <f t="shared" si="49"/>
        <v>Low</v>
      </c>
      <c r="P493" t="s">
        <v>24</v>
      </c>
      <c r="Q493">
        <v>2.74</v>
      </c>
      <c r="R493">
        <f t="shared" si="46"/>
        <v>0.13700000000000001</v>
      </c>
      <c r="S493" t="s">
        <v>11</v>
      </c>
      <c r="T493" t="s">
        <v>11</v>
      </c>
      <c r="U493" t="s">
        <v>11</v>
      </c>
      <c r="V493" t="s">
        <v>11</v>
      </c>
      <c r="W493" t="s">
        <v>11</v>
      </c>
      <c r="X493" t="s">
        <v>11</v>
      </c>
    </row>
    <row r="494" spans="1:24" x14ac:dyDescent="0.35">
      <c r="A494" t="s">
        <v>181</v>
      </c>
      <c r="B494" t="s">
        <v>111</v>
      </c>
      <c r="C494" t="s">
        <v>182</v>
      </c>
      <c r="D494" t="s">
        <v>17</v>
      </c>
      <c r="E494">
        <v>2190</v>
      </c>
      <c r="F494" t="str">
        <f t="shared" si="47"/>
        <v>5</v>
      </c>
      <c r="G494">
        <v>3</v>
      </c>
      <c r="H494" t="s">
        <v>25</v>
      </c>
      <c r="I494" t="s">
        <v>145</v>
      </c>
      <c r="J494" t="str">
        <f t="shared" si="48"/>
        <v>Medium</v>
      </c>
      <c r="K494" t="s">
        <v>11</v>
      </c>
      <c r="L494" t="s">
        <v>11</v>
      </c>
      <c r="M494" t="s">
        <v>11</v>
      </c>
      <c r="N494">
        <v>90</v>
      </c>
      <c r="O494" t="str">
        <f t="shared" si="49"/>
        <v>Low</v>
      </c>
      <c r="P494" t="s">
        <v>21</v>
      </c>
      <c r="Q494">
        <v>4.07</v>
      </c>
      <c r="R494">
        <f t="shared" si="46"/>
        <v>0.20350000000000001</v>
      </c>
      <c r="S494" t="s">
        <v>11</v>
      </c>
      <c r="T494" t="s">
        <v>11</v>
      </c>
      <c r="U494" t="s">
        <v>11</v>
      </c>
      <c r="V494" t="s">
        <v>11</v>
      </c>
      <c r="W494" t="s">
        <v>11</v>
      </c>
      <c r="X494" t="s">
        <v>11</v>
      </c>
    </row>
    <row r="495" spans="1:24" x14ac:dyDescent="0.35">
      <c r="A495" t="s">
        <v>181</v>
      </c>
      <c r="B495" t="s">
        <v>111</v>
      </c>
      <c r="C495" t="s">
        <v>182</v>
      </c>
      <c r="D495" t="s">
        <v>17</v>
      </c>
      <c r="E495">
        <v>2190</v>
      </c>
      <c r="F495" t="str">
        <f t="shared" si="47"/>
        <v>5</v>
      </c>
      <c r="G495">
        <v>3</v>
      </c>
      <c r="H495" t="s">
        <v>25</v>
      </c>
      <c r="I495" t="s">
        <v>145</v>
      </c>
      <c r="J495" t="str">
        <f t="shared" si="48"/>
        <v>Medium</v>
      </c>
      <c r="K495" t="s">
        <v>11</v>
      </c>
      <c r="L495" t="s">
        <v>11</v>
      </c>
      <c r="M495" t="s">
        <v>11</v>
      </c>
      <c r="N495">
        <v>90</v>
      </c>
      <c r="O495" t="str">
        <f t="shared" si="49"/>
        <v>Low</v>
      </c>
      <c r="P495" t="s">
        <v>24</v>
      </c>
      <c r="Q495">
        <v>4.03</v>
      </c>
      <c r="R495">
        <f t="shared" si="46"/>
        <v>0.20150000000000001</v>
      </c>
      <c r="S495" t="s">
        <v>11</v>
      </c>
      <c r="T495" t="s">
        <v>11</v>
      </c>
      <c r="U495" t="s">
        <v>11</v>
      </c>
      <c r="V495" t="s">
        <v>11</v>
      </c>
      <c r="W495" t="s">
        <v>11</v>
      </c>
      <c r="X495" t="s">
        <v>11</v>
      </c>
    </row>
    <row r="496" spans="1:24" x14ac:dyDescent="0.35">
      <c r="A496" t="s">
        <v>181</v>
      </c>
      <c r="B496" t="s">
        <v>111</v>
      </c>
      <c r="C496" t="s">
        <v>182</v>
      </c>
      <c r="D496" t="s">
        <v>17</v>
      </c>
      <c r="E496">
        <v>2190</v>
      </c>
      <c r="F496" t="str">
        <f t="shared" si="47"/>
        <v>5</v>
      </c>
      <c r="G496">
        <v>3</v>
      </c>
      <c r="H496" t="s">
        <v>25</v>
      </c>
      <c r="I496" t="s">
        <v>145</v>
      </c>
      <c r="J496" t="str">
        <f t="shared" si="48"/>
        <v>Medium</v>
      </c>
      <c r="K496" t="s">
        <v>11</v>
      </c>
      <c r="L496" t="s">
        <v>11</v>
      </c>
      <c r="M496" t="s">
        <v>11</v>
      </c>
      <c r="N496">
        <v>90</v>
      </c>
      <c r="O496" t="str">
        <f t="shared" si="49"/>
        <v>Low</v>
      </c>
      <c r="P496" t="s">
        <v>21</v>
      </c>
      <c r="Q496">
        <v>3.6</v>
      </c>
      <c r="R496">
        <f t="shared" si="46"/>
        <v>0.18000000000000002</v>
      </c>
      <c r="S496" t="s">
        <v>11</v>
      </c>
      <c r="T496" t="s">
        <v>11</v>
      </c>
      <c r="U496" t="s">
        <v>11</v>
      </c>
      <c r="V496" t="s">
        <v>11</v>
      </c>
      <c r="W496" t="s">
        <v>11</v>
      </c>
      <c r="X496" t="s">
        <v>11</v>
      </c>
    </row>
    <row r="497" spans="1:24" x14ac:dyDescent="0.35">
      <c r="A497" t="s">
        <v>181</v>
      </c>
      <c r="B497" t="s">
        <v>111</v>
      </c>
      <c r="C497" t="s">
        <v>182</v>
      </c>
      <c r="D497" t="s">
        <v>17</v>
      </c>
      <c r="E497">
        <v>2190</v>
      </c>
      <c r="F497" t="str">
        <f t="shared" si="47"/>
        <v>5</v>
      </c>
      <c r="G497">
        <v>3</v>
      </c>
      <c r="H497" t="s">
        <v>25</v>
      </c>
      <c r="I497" t="s">
        <v>145</v>
      </c>
      <c r="J497" t="str">
        <f t="shared" si="48"/>
        <v>Medium</v>
      </c>
      <c r="K497" t="s">
        <v>11</v>
      </c>
      <c r="L497" t="s">
        <v>11</v>
      </c>
      <c r="M497" t="s">
        <v>11</v>
      </c>
      <c r="N497">
        <v>90</v>
      </c>
      <c r="O497" t="str">
        <f t="shared" si="49"/>
        <v>Low</v>
      </c>
      <c r="P497" t="s">
        <v>24</v>
      </c>
      <c r="Q497">
        <v>2.91</v>
      </c>
      <c r="R497">
        <f t="shared" si="46"/>
        <v>0.14550000000000002</v>
      </c>
      <c r="S497" t="s">
        <v>11</v>
      </c>
      <c r="T497" t="s">
        <v>11</v>
      </c>
      <c r="U497" t="s">
        <v>11</v>
      </c>
      <c r="V497" t="s">
        <v>11</v>
      </c>
      <c r="W497" t="s">
        <v>11</v>
      </c>
      <c r="X497" t="s">
        <v>11</v>
      </c>
    </row>
    <row r="498" spans="1:24" x14ac:dyDescent="0.35">
      <c r="A498" t="s">
        <v>181</v>
      </c>
      <c r="B498" t="s">
        <v>111</v>
      </c>
      <c r="C498" t="s">
        <v>182</v>
      </c>
      <c r="D498" t="s">
        <v>17</v>
      </c>
      <c r="E498">
        <v>2190</v>
      </c>
      <c r="F498" t="str">
        <f t="shared" si="47"/>
        <v>5</v>
      </c>
      <c r="G498">
        <v>3</v>
      </c>
      <c r="H498" t="s">
        <v>25</v>
      </c>
      <c r="I498" t="s">
        <v>145</v>
      </c>
      <c r="J498" t="str">
        <f t="shared" si="48"/>
        <v>Medium</v>
      </c>
      <c r="K498" t="s">
        <v>11</v>
      </c>
      <c r="L498" t="s">
        <v>11</v>
      </c>
      <c r="M498" t="s">
        <v>11</v>
      </c>
      <c r="N498">
        <v>90</v>
      </c>
      <c r="O498" t="str">
        <f t="shared" si="49"/>
        <v>Low</v>
      </c>
      <c r="P498" t="s">
        <v>21</v>
      </c>
      <c r="Q498">
        <v>4.6500000000000004</v>
      </c>
      <c r="R498">
        <f t="shared" si="46"/>
        <v>0.23250000000000004</v>
      </c>
      <c r="S498" t="s">
        <v>11</v>
      </c>
      <c r="T498" t="s">
        <v>11</v>
      </c>
      <c r="U498" t="s">
        <v>11</v>
      </c>
      <c r="V498" t="s">
        <v>11</v>
      </c>
      <c r="W498" t="s">
        <v>11</v>
      </c>
      <c r="X498" t="s">
        <v>11</v>
      </c>
    </row>
    <row r="499" spans="1:24" x14ac:dyDescent="0.35">
      <c r="A499" t="s">
        <v>181</v>
      </c>
      <c r="B499" t="s">
        <v>111</v>
      </c>
      <c r="C499" t="s">
        <v>182</v>
      </c>
      <c r="D499" t="s">
        <v>17</v>
      </c>
      <c r="E499">
        <v>2190</v>
      </c>
      <c r="F499" t="str">
        <f t="shared" si="47"/>
        <v>5</v>
      </c>
      <c r="G499">
        <v>3</v>
      </c>
      <c r="H499" t="s">
        <v>25</v>
      </c>
      <c r="I499" t="s">
        <v>145</v>
      </c>
      <c r="J499" t="str">
        <f t="shared" si="48"/>
        <v>Medium</v>
      </c>
      <c r="K499" t="s">
        <v>11</v>
      </c>
      <c r="L499" t="s">
        <v>11</v>
      </c>
      <c r="M499" t="s">
        <v>11</v>
      </c>
      <c r="N499">
        <v>90</v>
      </c>
      <c r="O499" t="str">
        <f t="shared" si="49"/>
        <v>Low</v>
      </c>
      <c r="P499" t="s">
        <v>24</v>
      </c>
      <c r="Q499">
        <v>2.88</v>
      </c>
      <c r="R499">
        <f t="shared" si="46"/>
        <v>0.14399999999999999</v>
      </c>
      <c r="S499" t="s">
        <v>11</v>
      </c>
      <c r="T499" t="s">
        <v>11</v>
      </c>
      <c r="U499" t="s">
        <v>11</v>
      </c>
      <c r="V499" t="s">
        <v>11</v>
      </c>
      <c r="W499" t="s">
        <v>11</v>
      </c>
      <c r="X499" t="s">
        <v>11</v>
      </c>
    </row>
    <row r="500" spans="1:24" x14ac:dyDescent="0.35">
      <c r="A500" t="s">
        <v>181</v>
      </c>
      <c r="B500" t="s">
        <v>111</v>
      </c>
      <c r="C500" t="s">
        <v>182</v>
      </c>
      <c r="D500" t="s">
        <v>17</v>
      </c>
      <c r="E500">
        <v>2190</v>
      </c>
      <c r="F500" t="str">
        <f t="shared" si="47"/>
        <v>5</v>
      </c>
      <c r="G500">
        <v>3</v>
      </c>
      <c r="H500" t="s">
        <v>25</v>
      </c>
      <c r="I500" t="s">
        <v>145</v>
      </c>
      <c r="J500" t="str">
        <f t="shared" si="48"/>
        <v>Medium</v>
      </c>
      <c r="K500" t="s">
        <v>11</v>
      </c>
      <c r="L500" t="s">
        <v>11</v>
      </c>
      <c r="M500" t="s">
        <v>11</v>
      </c>
      <c r="N500">
        <v>90</v>
      </c>
      <c r="O500" t="str">
        <f t="shared" si="49"/>
        <v>Low</v>
      </c>
      <c r="P500" t="s">
        <v>21</v>
      </c>
      <c r="Q500">
        <v>2.9</v>
      </c>
      <c r="R500">
        <f t="shared" si="46"/>
        <v>0.14499999999999999</v>
      </c>
      <c r="S500" t="s">
        <v>11</v>
      </c>
      <c r="T500" t="s">
        <v>11</v>
      </c>
      <c r="U500" t="s">
        <v>11</v>
      </c>
      <c r="V500" t="s">
        <v>11</v>
      </c>
      <c r="W500" t="s">
        <v>11</v>
      </c>
      <c r="X500" t="s">
        <v>11</v>
      </c>
    </row>
    <row r="501" spans="1:24" x14ac:dyDescent="0.35">
      <c r="A501" t="s">
        <v>181</v>
      </c>
      <c r="B501" t="s">
        <v>111</v>
      </c>
      <c r="C501" t="s">
        <v>182</v>
      </c>
      <c r="D501" t="s">
        <v>17</v>
      </c>
      <c r="E501">
        <v>2190</v>
      </c>
      <c r="F501" t="str">
        <f t="shared" si="47"/>
        <v>5</v>
      </c>
      <c r="G501">
        <v>3</v>
      </c>
      <c r="H501" t="s">
        <v>25</v>
      </c>
      <c r="I501" t="s">
        <v>145</v>
      </c>
      <c r="J501" t="str">
        <f t="shared" si="48"/>
        <v>Medium</v>
      </c>
      <c r="K501" t="s">
        <v>11</v>
      </c>
      <c r="L501" t="s">
        <v>11</v>
      </c>
      <c r="M501" t="s">
        <v>11</v>
      </c>
      <c r="N501">
        <v>90</v>
      </c>
      <c r="O501" t="str">
        <f t="shared" si="49"/>
        <v>Low</v>
      </c>
      <c r="P501" t="s">
        <v>24</v>
      </c>
      <c r="Q501">
        <v>2.41</v>
      </c>
      <c r="R501">
        <f t="shared" si="46"/>
        <v>0.12050000000000001</v>
      </c>
      <c r="S501" t="s">
        <v>11</v>
      </c>
      <c r="T501" t="s">
        <v>11</v>
      </c>
      <c r="U501" t="s">
        <v>11</v>
      </c>
      <c r="V501" t="s">
        <v>11</v>
      </c>
      <c r="W501" t="s">
        <v>11</v>
      </c>
      <c r="X501" t="s">
        <v>11</v>
      </c>
    </row>
    <row r="502" spans="1:24" x14ac:dyDescent="0.35">
      <c r="A502" t="s">
        <v>181</v>
      </c>
      <c r="B502" t="s">
        <v>111</v>
      </c>
      <c r="C502" t="s">
        <v>182</v>
      </c>
      <c r="D502" t="s">
        <v>17</v>
      </c>
      <c r="E502">
        <v>2190</v>
      </c>
      <c r="F502" t="str">
        <f t="shared" si="47"/>
        <v>5</v>
      </c>
      <c r="G502">
        <v>3</v>
      </c>
      <c r="H502" t="s">
        <v>25</v>
      </c>
      <c r="I502" t="s">
        <v>145</v>
      </c>
      <c r="J502" t="str">
        <f t="shared" si="48"/>
        <v>Medium</v>
      </c>
      <c r="K502" t="s">
        <v>11</v>
      </c>
      <c r="L502" t="s">
        <v>11</v>
      </c>
      <c r="M502" t="s">
        <v>11</v>
      </c>
      <c r="N502">
        <v>90</v>
      </c>
      <c r="O502" t="str">
        <f t="shared" si="49"/>
        <v>Low</v>
      </c>
      <c r="P502" t="s">
        <v>21</v>
      </c>
      <c r="Q502">
        <v>2.23</v>
      </c>
      <c r="R502">
        <f t="shared" si="46"/>
        <v>0.1115</v>
      </c>
      <c r="S502" t="s">
        <v>11</v>
      </c>
      <c r="T502" t="s">
        <v>11</v>
      </c>
      <c r="U502" t="s">
        <v>11</v>
      </c>
      <c r="V502" t="s">
        <v>11</v>
      </c>
      <c r="W502" t="s">
        <v>11</v>
      </c>
      <c r="X502" t="s">
        <v>11</v>
      </c>
    </row>
    <row r="503" spans="1:24" x14ac:dyDescent="0.35">
      <c r="A503" t="s">
        <v>181</v>
      </c>
      <c r="B503" t="s">
        <v>111</v>
      </c>
      <c r="C503" t="s">
        <v>182</v>
      </c>
      <c r="D503" t="s">
        <v>17</v>
      </c>
      <c r="E503">
        <v>2190</v>
      </c>
      <c r="F503" t="str">
        <f t="shared" si="47"/>
        <v>5</v>
      </c>
      <c r="G503">
        <v>3</v>
      </c>
      <c r="H503" t="s">
        <v>25</v>
      </c>
      <c r="I503" t="s">
        <v>145</v>
      </c>
      <c r="J503" t="str">
        <f t="shared" si="48"/>
        <v>Medium</v>
      </c>
      <c r="K503" t="s">
        <v>11</v>
      </c>
      <c r="L503" t="s">
        <v>11</v>
      </c>
      <c r="M503" t="s">
        <v>11</v>
      </c>
      <c r="N503">
        <v>90</v>
      </c>
      <c r="O503" t="str">
        <f t="shared" si="49"/>
        <v>Low</v>
      </c>
      <c r="P503" t="s">
        <v>24</v>
      </c>
      <c r="Q503">
        <v>1.78</v>
      </c>
      <c r="R503">
        <f t="shared" si="46"/>
        <v>8.900000000000001E-2</v>
      </c>
      <c r="S503" t="s">
        <v>11</v>
      </c>
      <c r="T503" t="s">
        <v>11</v>
      </c>
      <c r="U503" t="s">
        <v>11</v>
      </c>
      <c r="V503" t="s">
        <v>11</v>
      </c>
      <c r="W503" t="s">
        <v>11</v>
      </c>
      <c r="X503" t="s">
        <v>11</v>
      </c>
    </row>
    <row r="504" spans="1:24" x14ac:dyDescent="0.35">
      <c r="A504" t="s">
        <v>181</v>
      </c>
      <c r="B504" t="s">
        <v>111</v>
      </c>
      <c r="C504" t="s">
        <v>182</v>
      </c>
      <c r="D504" t="s">
        <v>17</v>
      </c>
      <c r="E504">
        <v>2190</v>
      </c>
      <c r="F504" t="str">
        <f t="shared" si="47"/>
        <v>5</v>
      </c>
      <c r="G504">
        <v>3</v>
      </c>
      <c r="H504" t="s">
        <v>25</v>
      </c>
      <c r="I504" t="s">
        <v>145</v>
      </c>
      <c r="J504" t="str">
        <f t="shared" si="48"/>
        <v>Medium</v>
      </c>
      <c r="K504" t="s">
        <v>11</v>
      </c>
      <c r="L504" t="s">
        <v>11</v>
      </c>
      <c r="M504" t="s">
        <v>11</v>
      </c>
      <c r="N504">
        <v>90</v>
      </c>
      <c r="O504" t="str">
        <f t="shared" si="49"/>
        <v>Low</v>
      </c>
      <c r="P504" t="s">
        <v>21</v>
      </c>
      <c r="Q504">
        <v>2.2799999999999998</v>
      </c>
      <c r="R504">
        <f t="shared" si="46"/>
        <v>0.11399999999999999</v>
      </c>
      <c r="S504" t="s">
        <v>11</v>
      </c>
      <c r="T504" t="s">
        <v>11</v>
      </c>
      <c r="U504" t="s">
        <v>11</v>
      </c>
      <c r="V504" t="s">
        <v>11</v>
      </c>
      <c r="W504" t="s">
        <v>11</v>
      </c>
      <c r="X504" t="s">
        <v>11</v>
      </c>
    </row>
    <row r="505" spans="1:24" x14ac:dyDescent="0.35">
      <c r="A505" t="s">
        <v>181</v>
      </c>
      <c r="B505" t="s">
        <v>111</v>
      </c>
      <c r="C505" t="s">
        <v>182</v>
      </c>
      <c r="D505" t="s">
        <v>17</v>
      </c>
      <c r="E505">
        <v>2190</v>
      </c>
      <c r="F505" t="str">
        <f t="shared" si="47"/>
        <v>5</v>
      </c>
      <c r="G505">
        <v>3</v>
      </c>
      <c r="H505" t="s">
        <v>25</v>
      </c>
      <c r="I505" t="s">
        <v>145</v>
      </c>
      <c r="J505" t="str">
        <f t="shared" si="48"/>
        <v>Medium</v>
      </c>
      <c r="K505" t="s">
        <v>11</v>
      </c>
      <c r="L505" t="s">
        <v>11</v>
      </c>
      <c r="M505" t="s">
        <v>11</v>
      </c>
      <c r="N505">
        <v>90</v>
      </c>
      <c r="O505" t="str">
        <f t="shared" si="49"/>
        <v>Low</v>
      </c>
      <c r="P505" t="s">
        <v>24</v>
      </c>
      <c r="Q505">
        <v>1.54</v>
      </c>
      <c r="R505">
        <f t="shared" si="46"/>
        <v>7.7000000000000013E-2</v>
      </c>
      <c r="S505" t="s">
        <v>11</v>
      </c>
      <c r="T505" t="s">
        <v>11</v>
      </c>
      <c r="U505" t="s">
        <v>11</v>
      </c>
      <c r="V505" t="s">
        <v>11</v>
      </c>
      <c r="W505" t="s">
        <v>11</v>
      </c>
      <c r="X505" t="s">
        <v>11</v>
      </c>
    </row>
    <row r="506" spans="1:24" x14ac:dyDescent="0.35">
      <c r="A506" t="s">
        <v>181</v>
      </c>
      <c r="B506" t="s">
        <v>111</v>
      </c>
      <c r="C506" t="s">
        <v>182</v>
      </c>
      <c r="D506" t="s">
        <v>173</v>
      </c>
      <c r="E506">
        <v>2190</v>
      </c>
      <c r="F506" t="str">
        <f t="shared" si="47"/>
        <v>5</v>
      </c>
      <c r="G506">
        <v>3</v>
      </c>
      <c r="H506" t="s">
        <v>25</v>
      </c>
      <c r="I506" t="s">
        <v>145</v>
      </c>
      <c r="J506" t="str">
        <f t="shared" si="48"/>
        <v>Medium</v>
      </c>
      <c r="K506" t="s">
        <v>11</v>
      </c>
      <c r="L506" t="s">
        <v>11</v>
      </c>
      <c r="M506" t="s">
        <v>11</v>
      </c>
      <c r="N506">
        <v>90</v>
      </c>
      <c r="O506" t="str">
        <f t="shared" si="49"/>
        <v>Low</v>
      </c>
      <c r="P506" t="s">
        <v>21</v>
      </c>
      <c r="Q506">
        <v>5.1100000000000003</v>
      </c>
      <c r="R506">
        <f t="shared" si="46"/>
        <v>0.2555</v>
      </c>
      <c r="S506" t="s">
        <v>11</v>
      </c>
      <c r="T506" t="s">
        <v>11</v>
      </c>
      <c r="U506" t="s">
        <v>11</v>
      </c>
      <c r="V506" t="s">
        <v>11</v>
      </c>
      <c r="W506" t="s">
        <v>11</v>
      </c>
      <c r="X506" t="s">
        <v>11</v>
      </c>
    </row>
    <row r="507" spans="1:24" x14ac:dyDescent="0.35">
      <c r="A507" t="s">
        <v>181</v>
      </c>
      <c r="B507" t="s">
        <v>111</v>
      </c>
      <c r="C507" t="s">
        <v>182</v>
      </c>
      <c r="D507" t="s">
        <v>173</v>
      </c>
      <c r="E507">
        <v>2190</v>
      </c>
      <c r="F507" t="str">
        <f t="shared" si="47"/>
        <v>5</v>
      </c>
      <c r="G507">
        <v>3</v>
      </c>
      <c r="H507" t="s">
        <v>25</v>
      </c>
      <c r="I507" t="s">
        <v>145</v>
      </c>
      <c r="J507" t="str">
        <f t="shared" si="48"/>
        <v>Medium</v>
      </c>
      <c r="K507" t="s">
        <v>11</v>
      </c>
      <c r="L507" t="s">
        <v>11</v>
      </c>
      <c r="M507" t="s">
        <v>11</v>
      </c>
      <c r="N507">
        <v>90</v>
      </c>
      <c r="O507" t="str">
        <f t="shared" si="49"/>
        <v>Low</v>
      </c>
      <c r="P507" t="s">
        <v>24</v>
      </c>
      <c r="Q507">
        <v>5.31</v>
      </c>
      <c r="R507">
        <f t="shared" si="46"/>
        <v>0.26550000000000001</v>
      </c>
      <c r="S507" t="s">
        <v>11</v>
      </c>
      <c r="T507" t="s">
        <v>11</v>
      </c>
      <c r="U507" t="s">
        <v>11</v>
      </c>
      <c r="V507" t="s">
        <v>11</v>
      </c>
      <c r="W507" t="s">
        <v>11</v>
      </c>
      <c r="X507" t="s">
        <v>11</v>
      </c>
    </row>
    <row r="508" spans="1:24" x14ac:dyDescent="0.35">
      <c r="A508" t="s">
        <v>181</v>
      </c>
      <c r="B508" t="s">
        <v>111</v>
      </c>
      <c r="C508" t="s">
        <v>182</v>
      </c>
      <c r="D508" t="s">
        <v>173</v>
      </c>
      <c r="E508">
        <v>2190</v>
      </c>
      <c r="F508" t="str">
        <f t="shared" si="47"/>
        <v>5</v>
      </c>
      <c r="G508">
        <v>3</v>
      </c>
      <c r="H508" t="s">
        <v>25</v>
      </c>
      <c r="I508" t="s">
        <v>145</v>
      </c>
      <c r="J508" t="str">
        <f t="shared" si="48"/>
        <v>Medium</v>
      </c>
      <c r="K508" t="s">
        <v>11</v>
      </c>
      <c r="L508" t="s">
        <v>11</v>
      </c>
      <c r="M508" t="s">
        <v>11</v>
      </c>
      <c r="N508">
        <v>90</v>
      </c>
      <c r="O508" t="str">
        <f t="shared" si="49"/>
        <v>Low</v>
      </c>
      <c r="P508" t="s">
        <v>21</v>
      </c>
      <c r="Q508">
        <v>4.37</v>
      </c>
      <c r="R508">
        <f t="shared" si="46"/>
        <v>0.21850000000000003</v>
      </c>
      <c r="S508" t="s">
        <v>11</v>
      </c>
      <c r="T508" t="s">
        <v>11</v>
      </c>
      <c r="U508" t="s">
        <v>11</v>
      </c>
      <c r="V508" t="s">
        <v>11</v>
      </c>
      <c r="W508" t="s">
        <v>11</v>
      </c>
      <c r="X508" t="s">
        <v>11</v>
      </c>
    </row>
    <row r="509" spans="1:24" x14ac:dyDescent="0.35">
      <c r="A509" t="s">
        <v>181</v>
      </c>
      <c r="B509" t="s">
        <v>111</v>
      </c>
      <c r="C509" t="s">
        <v>182</v>
      </c>
      <c r="D509" t="s">
        <v>173</v>
      </c>
      <c r="E509">
        <v>2190</v>
      </c>
      <c r="F509" t="str">
        <f t="shared" si="47"/>
        <v>5</v>
      </c>
      <c r="G509">
        <v>3</v>
      </c>
      <c r="H509" t="s">
        <v>25</v>
      </c>
      <c r="I509" t="s">
        <v>145</v>
      </c>
      <c r="J509" t="str">
        <f t="shared" si="48"/>
        <v>Medium</v>
      </c>
      <c r="K509" t="s">
        <v>11</v>
      </c>
      <c r="L509" t="s">
        <v>11</v>
      </c>
      <c r="M509" t="s">
        <v>11</v>
      </c>
      <c r="N509">
        <v>90</v>
      </c>
      <c r="O509" t="str">
        <f t="shared" si="49"/>
        <v>Low</v>
      </c>
      <c r="P509" t="s">
        <v>24</v>
      </c>
      <c r="Q509">
        <v>3.34</v>
      </c>
      <c r="R509">
        <f t="shared" si="46"/>
        <v>0.16700000000000001</v>
      </c>
      <c r="S509" t="s">
        <v>11</v>
      </c>
      <c r="T509" t="s">
        <v>11</v>
      </c>
      <c r="U509" t="s">
        <v>11</v>
      </c>
      <c r="V509" t="s">
        <v>11</v>
      </c>
      <c r="W509" t="s">
        <v>11</v>
      </c>
      <c r="X509" t="s">
        <v>11</v>
      </c>
    </row>
    <row r="510" spans="1:24" x14ac:dyDescent="0.35">
      <c r="A510" t="s">
        <v>181</v>
      </c>
      <c r="B510" t="s">
        <v>111</v>
      </c>
      <c r="C510" t="s">
        <v>182</v>
      </c>
      <c r="D510" t="s">
        <v>173</v>
      </c>
      <c r="E510">
        <v>2190</v>
      </c>
      <c r="F510" t="str">
        <f t="shared" si="47"/>
        <v>5</v>
      </c>
      <c r="G510">
        <v>3</v>
      </c>
      <c r="H510" t="s">
        <v>25</v>
      </c>
      <c r="I510" t="s">
        <v>145</v>
      </c>
      <c r="J510" t="str">
        <f t="shared" si="48"/>
        <v>Medium</v>
      </c>
      <c r="K510" t="s">
        <v>11</v>
      </c>
      <c r="L510" t="s">
        <v>11</v>
      </c>
      <c r="M510" t="s">
        <v>11</v>
      </c>
      <c r="N510">
        <v>90</v>
      </c>
      <c r="O510" t="str">
        <f t="shared" si="49"/>
        <v>Low</v>
      </c>
      <c r="P510" t="s">
        <v>21</v>
      </c>
      <c r="Q510">
        <v>5.89</v>
      </c>
      <c r="R510">
        <f t="shared" si="46"/>
        <v>0.29449999999999998</v>
      </c>
      <c r="S510" t="s">
        <v>11</v>
      </c>
      <c r="T510" t="s">
        <v>11</v>
      </c>
      <c r="U510" t="s">
        <v>11</v>
      </c>
      <c r="V510" t="s">
        <v>11</v>
      </c>
      <c r="W510" t="s">
        <v>11</v>
      </c>
      <c r="X510" t="s">
        <v>11</v>
      </c>
    </row>
    <row r="511" spans="1:24" x14ac:dyDescent="0.35">
      <c r="A511" t="s">
        <v>181</v>
      </c>
      <c r="B511" t="s">
        <v>111</v>
      </c>
      <c r="C511" t="s">
        <v>182</v>
      </c>
      <c r="D511" t="s">
        <v>173</v>
      </c>
      <c r="E511">
        <v>2190</v>
      </c>
      <c r="F511" t="str">
        <f t="shared" si="47"/>
        <v>5</v>
      </c>
      <c r="G511">
        <v>3</v>
      </c>
      <c r="H511" t="s">
        <v>25</v>
      </c>
      <c r="I511" t="s">
        <v>145</v>
      </c>
      <c r="J511" t="str">
        <f t="shared" si="48"/>
        <v>Medium</v>
      </c>
      <c r="K511" t="s">
        <v>11</v>
      </c>
      <c r="L511" t="s">
        <v>11</v>
      </c>
      <c r="M511" t="s">
        <v>11</v>
      </c>
      <c r="N511">
        <v>90</v>
      </c>
      <c r="O511" t="str">
        <f t="shared" si="49"/>
        <v>Low</v>
      </c>
      <c r="P511" t="s">
        <v>24</v>
      </c>
      <c r="Q511">
        <v>4.37</v>
      </c>
      <c r="R511">
        <f t="shared" si="46"/>
        <v>0.21850000000000003</v>
      </c>
      <c r="S511" t="s">
        <v>11</v>
      </c>
      <c r="T511" t="s">
        <v>11</v>
      </c>
      <c r="U511" t="s">
        <v>11</v>
      </c>
      <c r="V511" t="s">
        <v>11</v>
      </c>
      <c r="W511" t="s">
        <v>11</v>
      </c>
      <c r="X511" t="s">
        <v>11</v>
      </c>
    </row>
    <row r="512" spans="1:24" x14ac:dyDescent="0.35">
      <c r="A512" t="s">
        <v>181</v>
      </c>
      <c r="B512" t="s">
        <v>111</v>
      </c>
      <c r="C512" t="s">
        <v>182</v>
      </c>
      <c r="D512" t="s">
        <v>173</v>
      </c>
      <c r="E512">
        <v>2190</v>
      </c>
      <c r="F512" t="str">
        <f t="shared" si="47"/>
        <v>5</v>
      </c>
      <c r="G512">
        <v>3</v>
      </c>
      <c r="H512" t="s">
        <v>25</v>
      </c>
      <c r="I512" t="s">
        <v>145</v>
      </c>
      <c r="J512" t="str">
        <f t="shared" si="48"/>
        <v>Medium</v>
      </c>
      <c r="K512" t="s">
        <v>11</v>
      </c>
      <c r="L512" t="s">
        <v>11</v>
      </c>
      <c r="M512" t="s">
        <v>11</v>
      </c>
      <c r="N512">
        <v>90</v>
      </c>
      <c r="O512" t="str">
        <f t="shared" si="49"/>
        <v>Low</v>
      </c>
      <c r="P512" t="s">
        <v>21</v>
      </c>
      <c r="Q512">
        <v>4.6399999999999997</v>
      </c>
      <c r="R512">
        <f t="shared" si="46"/>
        <v>0.23199999999999998</v>
      </c>
      <c r="S512" t="s">
        <v>11</v>
      </c>
      <c r="T512" t="s">
        <v>11</v>
      </c>
      <c r="U512" t="s">
        <v>11</v>
      </c>
      <c r="V512" t="s">
        <v>11</v>
      </c>
      <c r="W512" t="s">
        <v>11</v>
      </c>
      <c r="X512" t="s">
        <v>11</v>
      </c>
    </row>
    <row r="513" spans="1:24" x14ac:dyDescent="0.35">
      <c r="A513" t="s">
        <v>181</v>
      </c>
      <c r="B513" t="s">
        <v>111</v>
      </c>
      <c r="C513" t="s">
        <v>182</v>
      </c>
      <c r="D513" t="s">
        <v>173</v>
      </c>
      <c r="E513">
        <v>2190</v>
      </c>
      <c r="F513" t="str">
        <f t="shared" si="47"/>
        <v>5</v>
      </c>
      <c r="G513">
        <v>3</v>
      </c>
      <c r="H513" t="s">
        <v>25</v>
      </c>
      <c r="I513" t="s">
        <v>145</v>
      </c>
      <c r="J513" t="str">
        <f t="shared" si="48"/>
        <v>Medium</v>
      </c>
      <c r="K513" t="s">
        <v>11</v>
      </c>
      <c r="L513" t="s">
        <v>11</v>
      </c>
      <c r="M513" t="s">
        <v>11</v>
      </c>
      <c r="N513">
        <v>90</v>
      </c>
      <c r="O513" t="str">
        <f t="shared" si="49"/>
        <v>Low</v>
      </c>
      <c r="P513" t="s">
        <v>24</v>
      </c>
      <c r="Q513">
        <v>3.99</v>
      </c>
      <c r="R513">
        <f t="shared" si="46"/>
        <v>0.19950000000000001</v>
      </c>
      <c r="S513" t="s">
        <v>11</v>
      </c>
      <c r="T513" t="s">
        <v>11</v>
      </c>
      <c r="U513" t="s">
        <v>11</v>
      </c>
      <c r="V513" t="s">
        <v>11</v>
      </c>
      <c r="W513" t="s">
        <v>11</v>
      </c>
      <c r="X513" t="s">
        <v>11</v>
      </c>
    </row>
    <row r="514" spans="1:24" x14ac:dyDescent="0.35">
      <c r="A514" t="s">
        <v>181</v>
      </c>
      <c r="B514" t="s">
        <v>111</v>
      </c>
      <c r="C514" t="s">
        <v>182</v>
      </c>
      <c r="D514" t="s">
        <v>173</v>
      </c>
      <c r="E514">
        <v>2190</v>
      </c>
      <c r="F514" t="str">
        <f t="shared" si="47"/>
        <v>5</v>
      </c>
      <c r="G514">
        <v>3</v>
      </c>
      <c r="H514" t="s">
        <v>25</v>
      </c>
      <c r="I514" t="s">
        <v>145</v>
      </c>
      <c r="J514" t="str">
        <f t="shared" si="48"/>
        <v>Medium</v>
      </c>
      <c r="K514" t="s">
        <v>11</v>
      </c>
      <c r="L514" t="s">
        <v>11</v>
      </c>
      <c r="M514" t="s">
        <v>11</v>
      </c>
      <c r="N514">
        <v>90</v>
      </c>
      <c r="O514" t="str">
        <f t="shared" si="49"/>
        <v>Low</v>
      </c>
      <c r="P514" t="s">
        <v>21</v>
      </c>
      <c r="Q514">
        <v>3.38</v>
      </c>
      <c r="R514">
        <f t="shared" si="46"/>
        <v>0.16900000000000001</v>
      </c>
      <c r="S514" t="s">
        <v>11</v>
      </c>
      <c r="T514" t="s">
        <v>11</v>
      </c>
      <c r="U514" t="s">
        <v>11</v>
      </c>
      <c r="V514" t="s">
        <v>11</v>
      </c>
      <c r="W514" t="s">
        <v>11</v>
      </c>
      <c r="X514" t="s">
        <v>11</v>
      </c>
    </row>
    <row r="515" spans="1:24" x14ac:dyDescent="0.35">
      <c r="A515" t="s">
        <v>181</v>
      </c>
      <c r="B515" t="s">
        <v>111</v>
      </c>
      <c r="C515" t="s">
        <v>182</v>
      </c>
      <c r="D515" t="s">
        <v>173</v>
      </c>
      <c r="E515">
        <v>2190</v>
      </c>
      <c r="F515" t="str">
        <f t="shared" si="47"/>
        <v>5</v>
      </c>
      <c r="G515">
        <v>3</v>
      </c>
      <c r="H515" t="s">
        <v>25</v>
      </c>
      <c r="I515" t="s">
        <v>145</v>
      </c>
      <c r="J515" t="str">
        <f t="shared" si="48"/>
        <v>Medium</v>
      </c>
      <c r="K515" t="s">
        <v>11</v>
      </c>
      <c r="L515" t="s">
        <v>11</v>
      </c>
      <c r="M515" t="s">
        <v>11</v>
      </c>
      <c r="N515">
        <v>90</v>
      </c>
      <c r="O515" t="str">
        <f t="shared" si="49"/>
        <v>Low</v>
      </c>
      <c r="P515" t="s">
        <v>24</v>
      </c>
      <c r="Q515">
        <v>2.33</v>
      </c>
      <c r="R515">
        <f t="shared" si="46"/>
        <v>0.11650000000000001</v>
      </c>
      <c r="S515" t="s">
        <v>11</v>
      </c>
      <c r="T515" t="s">
        <v>11</v>
      </c>
      <c r="U515" t="s">
        <v>11</v>
      </c>
      <c r="V515" t="s">
        <v>11</v>
      </c>
      <c r="W515" t="s">
        <v>11</v>
      </c>
      <c r="X515" t="s">
        <v>11</v>
      </c>
    </row>
    <row r="516" spans="1:24" x14ac:dyDescent="0.35">
      <c r="A516" t="s">
        <v>181</v>
      </c>
      <c r="B516" t="s">
        <v>111</v>
      </c>
      <c r="C516" t="s">
        <v>182</v>
      </c>
      <c r="D516" t="s">
        <v>173</v>
      </c>
      <c r="E516">
        <v>2190</v>
      </c>
      <c r="F516" t="str">
        <f t="shared" ref="F516:F579" si="50">IF(E516&lt;366, "1", IF(E516&lt;731, "2", IF(E516&lt;1096, "3", IF(E516&lt;1461, "4", IF(E516&gt;1460, "5")))))</f>
        <v>5</v>
      </c>
      <c r="G516">
        <v>3</v>
      </c>
      <c r="H516" t="s">
        <v>25</v>
      </c>
      <c r="I516" t="s">
        <v>145</v>
      </c>
      <c r="J516" t="str">
        <f t="shared" ref="J516:J579" si="51">IF(I516="silt clay","Fine",IF(I516="clay","Fine",IF(I516="sandy clay","Fine",IF(I516="sandy clay loam","Coarse",IF(I516="Sandy loam","Coarse",IF(I516="loamy sand","Coarse",IF(I516="organic","Organic","Medium")))))))</f>
        <v>Medium</v>
      </c>
      <c r="K516" t="s">
        <v>11</v>
      </c>
      <c r="L516" t="s">
        <v>11</v>
      </c>
      <c r="M516" t="s">
        <v>11</v>
      </c>
      <c r="N516">
        <v>90</v>
      </c>
      <c r="O516" t="str">
        <f t="shared" si="49"/>
        <v>Low</v>
      </c>
      <c r="P516" t="s">
        <v>21</v>
      </c>
      <c r="Q516">
        <v>3.14</v>
      </c>
      <c r="R516">
        <f t="shared" si="46"/>
        <v>0.15700000000000003</v>
      </c>
      <c r="S516" t="s">
        <v>11</v>
      </c>
      <c r="T516" t="s">
        <v>11</v>
      </c>
      <c r="U516" t="s">
        <v>11</v>
      </c>
      <c r="V516" t="s">
        <v>11</v>
      </c>
      <c r="W516" t="s">
        <v>11</v>
      </c>
      <c r="X516" t="s">
        <v>11</v>
      </c>
    </row>
    <row r="517" spans="1:24" x14ac:dyDescent="0.35">
      <c r="A517" t="s">
        <v>181</v>
      </c>
      <c r="B517" t="s">
        <v>111</v>
      </c>
      <c r="C517" t="s">
        <v>182</v>
      </c>
      <c r="D517" t="s">
        <v>173</v>
      </c>
      <c r="E517">
        <v>2190</v>
      </c>
      <c r="F517" t="str">
        <f t="shared" si="50"/>
        <v>5</v>
      </c>
      <c r="G517">
        <v>3</v>
      </c>
      <c r="H517" t="s">
        <v>25</v>
      </c>
      <c r="I517" t="s">
        <v>145</v>
      </c>
      <c r="J517" t="str">
        <f t="shared" si="51"/>
        <v>Medium</v>
      </c>
      <c r="K517" t="s">
        <v>11</v>
      </c>
      <c r="L517" t="s">
        <v>11</v>
      </c>
      <c r="M517" t="s">
        <v>11</v>
      </c>
      <c r="N517">
        <v>90</v>
      </c>
      <c r="O517" t="str">
        <f t="shared" si="49"/>
        <v>Low</v>
      </c>
      <c r="P517" t="s">
        <v>24</v>
      </c>
      <c r="Q517">
        <v>3.16</v>
      </c>
      <c r="R517">
        <f t="shared" si="46"/>
        <v>0.15800000000000003</v>
      </c>
      <c r="S517" t="s">
        <v>11</v>
      </c>
      <c r="T517" t="s">
        <v>11</v>
      </c>
      <c r="U517" t="s">
        <v>11</v>
      </c>
      <c r="V517" t="s">
        <v>11</v>
      </c>
      <c r="W517" t="s">
        <v>11</v>
      </c>
      <c r="X517" t="s">
        <v>11</v>
      </c>
    </row>
    <row r="518" spans="1:24" x14ac:dyDescent="0.35">
      <c r="A518" t="s">
        <v>183</v>
      </c>
      <c r="B518" t="s">
        <v>111</v>
      </c>
      <c r="C518" t="s">
        <v>154</v>
      </c>
      <c r="D518" t="s">
        <v>17</v>
      </c>
      <c r="E518">
        <v>9125</v>
      </c>
      <c r="F518" t="str">
        <f t="shared" si="50"/>
        <v>5</v>
      </c>
      <c r="G518">
        <v>4</v>
      </c>
      <c r="H518" t="s">
        <v>25</v>
      </c>
      <c r="I518" t="s">
        <v>145</v>
      </c>
      <c r="J518" t="str">
        <f t="shared" si="51"/>
        <v>Medium</v>
      </c>
      <c r="K518" t="s">
        <v>11</v>
      </c>
      <c r="L518" t="s">
        <v>11</v>
      </c>
      <c r="M518" t="s">
        <v>11</v>
      </c>
      <c r="N518">
        <v>0</v>
      </c>
      <c r="O518" t="str">
        <f t="shared" si="49"/>
        <v>Low</v>
      </c>
      <c r="P518" t="s">
        <v>21</v>
      </c>
      <c r="Q518">
        <v>2.62</v>
      </c>
      <c r="R518">
        <f t="shared" si="46"/>
        <v>0.13100000000000001</v>
      </c>
      <c r="S518" t="s">
        <v>11</v>
      </c>
      <c r="T518" t="s">
        <v>11</v>
      </c>
      <c r="U518" t="s">
        <v>11</v>
      </c>
      <c r="V518" t="s">
        <v>11</v>
      </c>
      <c r="W518" t="s">
        <v>11</v>
      </c>
      <c r="X518" t="s">
        <v>11</v>
      </c>
    </row>
    <row r="519" spans="1:24" x14ac:dyDescent="0.35">
      <c r="A519" t="s">
        <v>183</v>
      </c>
      <c r="B519" t="s">
        <v>111</v>
      </c>
      <c r="C519" t="s">
        <v>154</v>
      </c>
      <c r="D519" t="s">
        <v>17</v>
      </c>
      <c r="E519">
        <v>9125</v>
      </c>
      <c r="F519" t="str">
        <f t="shared" si="50"/>
        <v>5</v>
      </c>
      <c r="G519">
        <v>4</v>
      </c>
      <c r="H519" t="s">
        <v>25</v>
      </c>
      <c r="I519" t="s">
        <v>145</v>
      </c>
      <c r="J519" t="str">
        <f t="shared" si="51"/>
        <v>Medium</v>
      </c>
      <c r="K519" t="s">
        <v>11</v>
      </c>
      <c r="L519" t="s">
        <v>11</v>
      </c>
      <c r="M519" t="s">
        <v>11</v>
      </c>
      <c r="N519">
        <v>0</v>
      </c>
      <c r="O519" t="str">
        <f t="shared" si="49"/>
        <v>Low</v>
      </c>
      <c r="P519" t="s">
        <v>24</v>
      </c>
      <c r="Q519">
        <v>2.4300000000000002</v>
      </c>
      <c r="R519">
        <f t="shared" si="46"/>
        <v>0.12150000000000001</v>
      </c>
      <c r="S519" t="s">
        <v>11</v>
      </c>
      <c r="T519" t="s">
        <v>11</v>
      </c>
      <c r="U519" t="s">
        <v>11</v>
      </c>
      <c r="V519" t="s">
        <v>11</v>
      </c>
      <c r="W519" t="s">
        <v>11</v>
      </c>
      <c r="X519" t="s">
        <v>11</v>
      </c>
    </row>
    <row r="520" spans="1:24" x14ac:dyDescent="0.35">
      <c r="A520" t="s">
        <v>183</v>
      </c>
      <c r="B520" t="s">
        <v>111</v>
      </c>
      <c r="C520" t="s">
        <v>154</v>
      </c>
      <c r="D520" t="s">
        <v>17</v>
      </c>
      <c r="E520">
        <v>9125</v>
      </c>
      <c r="F520" t="str">
        <f t="shared" si="50"/>
        <v>5</v>
      </c>
      <c r="G520">
        <v>4</v>
      </c>
      <c r="H520" t="s">
        <v>25</v>
      </c>
      <c r="I520" t="s">
        <v>145</v>
      </c>
      <c r="J520" t="str">
        <f t="shared" si="51"/>
        <v>Medium</v>
      </c>
      <c r="K520" t="s">
        <v>11</v>
      </c>
      <c r="L520" t="s">
        <v>11</v>
      </c>
      <c r="M520" t="s">
        <v>11</v>
      </c>
      <c r="N520">
        <v>45</v>
      </c>
      <c r="O520" t="str">
        <f t="shared" si="49"/>
        <v>Low</v>
      </c>
      <c r="P520" t="s">
        <v>21</v>
      </c>
      <c r="Q520">
        <v>2.62</v>
      </c>
      <c r="R520">
        <f t="shared" si="46"/>
        <v>0.13100000000000001</v>
      </c>
      <c r="S520" t="s">
        <v>11</v>
      </c>
      <c r="T520" t="s">
        <v>11</v>
      </c>
      <c r="U520" t="s">
        <v>11</v>
      </c>
      <c r="V520" t="s">
        <v>11</v>
      </c>
      <c r="W520" t="s">
        <v>11</v>
      </c>
      <c r="X520" t="s">
        <v>11</v>
      </c>
    </row>
    <row r="521" spans="1:24" x14ac:dyDescent="0.35">
      <c r="A521" t="s">
        <v>183</v>
      </c>
      <c r="B521" t="s">
        <v>111</v>
      </c>
      <c r="C521" t="s">
        <v>154</v>
      </c>
      <c r="D521" t="s">
        <v>17</v>
      </c>
      <c r="E521">
        <v>9125</v>
      </c>
      <c r="F521" t="str">
        <f t="shared" si="50"/>
        <v>5</v>
      </c>
      <c r="G521">
        <v>4</v>
      </c>
      <c r="H521" t="s">
        <v>25</v>
      </c>
      <c r="I521" t="s">
        <v>145</v>
      </c>
      <c r="J521" t="str">
        <f t="shared" si="51"/>
        <v>Medium</v>
      </c>
      <c r="K521" t="s">
        <v>11</v>
      </c>
      <c r="L521" t="s">
        <v>11</v>
      </c>
      <c r="M521" t="s">
        <v>11</v>
      </c>
      <c r="N521">
        <v>45</v>
      </c>
      <c r="O521" t="str">
        <f t="shared" si="49"/>
        <v>Low</v>
      </c>
      <c r="P521" t="s">
        <v>24</v>
      </c>
      <c r="Q521">
        <v>2.63</v>
      </c>
      <c r="R521">
        <f t="shared" si="46"/>
        <v>0.13150000000000001</v>
      </c>
      <c r="S521" t="s">
        <v>11</v>
      </c>
      <c r="T521" t="s">
        <v>11</v>
      </c>
      <c r="U521" t="s">
        <v>11</v>
      </c>
      <c r="V521" t="s">
        <v>11</v>
      </c>
      <c r="W521" t="s">
        <v>11</v>
      </c>
      <c r="X521" t="s">
        <v>11</v>
      </c>
    </row>
    <row r="522" spans="1:24" x14ac:dyDescent="0.35">
      <c r="A522" t="s">
        <v>184</v>
      </c>
      <c r="B522" t="s">
        <v>111</v>
      </c>
      <c r="C522" t="s">
        <v>154</v>
      </c>
      <c r="D522" t="s">
        <v>15</v>
      </c>
      <c r="E522">
        <v>5840</v>
      </c>
      <c r="F522" t="str">
        <f t="shared" si="50"/>
        <v>5</v>
      </c>
      <c r="G522">
        <v>6</v>
      </c>
      <c r="H522" t="s">
        <v>25</v>
      </c>
      <c r="I522" t="s">
        <v>28</v>
      </c>
      <c r="J522" t="str">
        <f t="shared" si="51"/>
        <v>Medium</v>
      </c>
      <c r="K522" t="s">
        <v>11</v>
      </c>
      <c r="L522" t="s">
        <v>11</v>
      </c>
      <c r="M522" t="s">
        <v>11</v>
      </c>
      <c r="N522">
        <v>113</v>
      </c>
      <c r="O522" t="str">
        <f t="shared" si="49"/>
        <v>Medium</v>
      </c>
      <c r="P522" t="s">
        <v>21</v>
      </c>
      <c r="Q522">
        <v>3.72</v>
      </c>
      <c r="R522">
        <f t="shared" si="46"/>
        <v>0.18600000000000003</v>
      </c>
      <c r="S522" t="s">
        <v>11</v>
      </c>
      <c r="T522" t="s">
        <v>11</v>
      </c>
      <c r="U522" t="s">
        <v>11</v>
      </c>
      <c r="V522" t="s">
        <v>11</v>
      </c>
      <c r="W522" t="s">
        <v>11</v>
      </c>
      <c r="X522" t="s">
        <v>11</v>
      </c>
    </row>
    <row r="523" spans="1:24" x14ac:dyDescent="0.35">
      <c r="A523" t="s">
        <v>184</v>
      </c>
      <c r="B523" t="s">
        <v>111</v>
      </c>
      <c r="C523" t="s">
        <v>154</v>
      </c>
      <c r="D523" t="s">
        <v>15</v>
      </c>
      <c r="E523">
        <v>5840</v>
      </c>
      <c r="F523" t="str">
        <f t="shared" si="50"/>
        <v>5</v>
      </c>
      <c r="G523">
        <v>6</v>
      </c>
      <c r="H523" t="s">
        <v>25</v>
      </c>
      <c r="I523" t="s">
        <v>28</v>
      </c>
      <c r="J523" t="str">
        <f t="shared" si="51"/>
        <v>Medium</v>
      </c>
      <c r="K523" t="s">
        <v>11</v>
      </c>
      <c r="L523" t="s">
        <v>11</v>
      </c>
      <c r="M523" t="s">
        <v>11</v>
      </c>
      <c r="N523">
        <v>113</v>
      </c>
      <c r="O523" t="str">
        <f t="shared" si="49"/>
        <v>Medium</v>
      </c>
      <c r="P523" t="s">
        <v>24</v>
      </c>
      <c r="Q523">
        <v>3.38</v>
      </c>
      <c r="R523">
        <f t="shared" si="46"/>
        <v>0.16900000000000001</v>
      </c>
      <c r="S523" t="s">
        <v>11</v>
      </c>
      <c r="T523" t="s">
        <v>11</v>
      </c>
      <c r="U523" t="s">
        <v>11</v>
      </c>
      <c r="V523" t="s">
        <v>11</v>
      </c>
      <c r="W523" t="s">
        <v>11</v>
      </c>
      <c r="X523" t="s">
        <v>11</v>
      </c>
    </row>
    <row r="524" spans="1:24" x14ac:dyDescent="0.35">
      <c r="A524" t="s">
        <v>184</v>
      </c>
      <c r="B524" t="s">
        <v>111</v>
      </c>
      <c r="C524" t="s">
        <v>154</v>
      </c>
      <c r="D524" t="s">
        <v>15</v>
      </c>
      <c r="E524">
        <v>5840</v>
      </c>
      <c r="F524" t="str">
        <f t="shared" si="50"/>
        <v>5</v>
      </c>
      <c r="G524">
        <v>6</v>
      </c>
      <c r="H524" t="s">
        <v>25</v>
      </c>
      <c r="I524" t="s">
        <v>28</v>
      </c>
      <c r="J524" t="str">
        <f t="shared" si="51"/>
        <v>Medium</v>
      </c>
      <c r="K524" t="s">
        <v>11</v>
      </c>
      <c r="L524" t="s">
        <v>11</v>
      </c>
      <c r="M524" t="s">
        <v>11</v>
      </c>
      <c r="N524">
        <v>113</v>
      </c>
      <c r="O524" t="str">
        <f t="shared" si="49"/>
        <v>Medium</v>
      </c>
      <c r="P524" t="s">
        <v>21</v>
      </c>
      <c r="Q524">
        <v>3.36</v>
      </c>
      <c r="R524">
        <f t="shared" si="46"/>
        <v>0.16800000000000001</v>
      </c>
      <c r="S524" t="s">
        <v>11</v>
      </c>
      <c r="T524" t="s">
        <v>11</v>
      </c>
      <c r="U524" t="s">
        <v>11</v>
      </c>
      <c r="V524" t="s">
        <v>11</v>
      </c>
      <c r="W524" t="s">
        <v>11</v>
      </c>
      <c r="X524" t="s">
        <v>11</v>
      </c>
    </row>
    <row r="525" spans="1:24" x14ac:dyDescent="0.35">
      <c r="A525" t="s">
        <v>184</v>
      </c>
      <c r="B525" t="s">
        <v>111</v>
      </c>
      <c r="C525" t="s">
        <v>154</v>
      </c>
      <c r="D525" t="s">
        <v>15</v>
      </c>
      <c r="E525">
        <v>5840</v>
      </c>
      <c r="F525" t="str">
        <f t="shared" si="50"/>
        <v>5</v>
      </c>
      <c r="G525">
        <v>6</v>
      </c>
      <c r="H525" t="s">
        <v>25</v>
      </c>
      <c r="I525" t="s">
        <v>28</v>
      </c>
      <c r="J525" t="str">
        <f t="shared" si="51"/>
        <v>Medium</v>
      </c>
      <c r="K525" t="s">
        <v>11</v>
      </c>
      <c r="L525" t="s">
        <v>11</v>
      </c>
      <c r="M525" t="s">
        <v>11</v>
      </c>
      <c r="N525">
        <v>113</v>
      </c>
      <c r="O525" t="str">
        <f t="shared" si="49"/>
        <v>Medium</v>
      </c>
      <c r="P525" t="s">
        <v>24</v>
      </c>
      <c r="Q525">
        <v>2.2599999999999998</v>
      </c>
      <c r="R525">
        <f t="shared" si="46"/>
        <v>0.11299999999999999</v>
      </c>
      <c r="S525" t="s">
        <v>11</v>
      </c>
      <c r="T525" t="s">
        <v>11</v>
      </c>
      <c r="U525" t="s">
        <v>11</v>
      </c>
      <c r="V525" t="s">
        <v>11</v>
      </c>
      <c r="W525" t="s">
        <v>11</v>
      </c>
      <c r="X525" t="s">
        <v>11</v>
      </c>
    </row>
    <row r="526" spans="1:24" x14ac:dyDescent="0.35">
      <c r="A526" t="s">
        <v>184</v>
      </c>
      <c r="B526" t="s">
        <v>111</v>
      </c>
      <c r="C526" t="s">
        <v>154</v>
      </c>
      <c r="D526" t="s">
        <v>15</v>
      </c>
      <c r="E526">
        <v>5840</v>
      </c>
      <c r="F526" t="str">
        <f t="shared" si="50"/>
        <v>5</v>
      </c>
      <c r="G526">
        <v>6</v>
      </c>
      <c r="H526" t="s">
        <v>25</v>
      </c>
      <c r="I526" t="s">
        <v>28</v>
      </c>
      <c r="J526" t="str">
        <f t="shared" si="51"/>
        <v>Medium</v>
      </c>
      <c r="K526" t="s">
        <v>11</v>
      </c>
      <c r="L526" t="s">
        <v>11</v>
      </c>
      <c r="M526" t="s">
        <v>11</v>
      </c>
      <c r="N526">
        <v>113</v>
      </c>
      <c r="O526" t="str">
        <f t="shared" si="49"/>
        <v>Medium</v>
      </c>
      <c r="P526" t="s">
        <v>21</v>
      </c>
      <c r="Q526">
        <v>6.55</v>
      </c>
      <c r="R526">
        <f t="shared" si="46"/>
        <v>0.32750000000000001</v>
      </c>
      <c r="S526" t="s">
        <v>11</v>
      </c>
      <c r="T526" t="s">
        <v>11</v>
      </c>
      <c r="U526" t="s">
        <v>11</v>
      </c>
      <c r="V526" t="s">
        <v>11</v>
      </c>
      <c r="W526" t="s">
        <v>11</v>
      </c>
      <c r="X526" t="s">
        <v>11</v>
      </c>
    </row>
    <row r="527" spans="1:24" x14ac:dyDescent="0.35">
      <c r="A527" t="s">
        <v>184</v>
      </c>
      <c r="B527" t="s">
        <v>111</v>
      </c>
      <c r="C527" t="s">
        <v>154</v>
      </c>
      <c r="D527" t="s">
        <v>15</v>
      </c>
      <c r="E527">
        <v>5840</v>
      </c>
      <c r="F527" t="str">
        <f t="shared" si="50"/>
        <v>5</v>
      </c>
      <c r="G527">
        <v>6</v>
      </c>
      <c r="H527" t="s">
        <v>25</v>
      </c>
      <c r="I527" t="s">
        <v>28</v>
      </c>
      <c r="J527" t="str">
        <f t="shared" si="51"/>
        <v>Medium</v>
      </c>
      <c r="K527" t="s">
        <v>11</v>
      </c>
      <c r="L527" t="s">
        <v>11</v>
      </c>
      <c r="M527" t="s">
        <v>11</v>
      </c>
      <c r="N527">
        <v>113</v>
      </c>
      <c r="O527" t="str">
        <f t="shared" si="49"/>
        <v>Medium</v>
      </c>
      <c r="P527" t="s">
        <v>24</v>
      </c>
      <c r="Q527">
        <v>6.13</v>
      </c>
      <c r="R527">
        <f t="shared" si="46"/>
        <v>0.30649999999999999</v>
      </c>
      <c r="S527" t="s">
        <v>11</v>
      </c>
      <c r="T527" t="s">
        <v>11</v>
      </c>
      <c r="U527" t="s">
        <v>11</v>
      </c>
      <c r="V527" t="s">
        <v>11</v>
      </c>
      <c r="W527" t="s">
        <v>11</v>
      </c>
      <c r="X527" t="s">
        <v>11</v>
      </c>
    </row>
    <row r="528" spans="1:24" x14ac:dyDescent="0.35">
      <c r="A528" t="s">
        <v>184</v>
      </c>
      <c r="B528" t="s">
        <v>111</v>
      </c>
      <c r="C528" t="s">
        <v>154</v>
      </c>
      <c r="D528" t="s">
        <v>15</v>
      </c>
      <c r="E528">
        <v>5840</v>
      </c>
      <c r="F528" t="str">
        <f t="shared" si="50"/>
        <v>5</v>
      </c>
      <c r="G528">
        <v>6</v>
      </c>
      <c r="H528" t="s">
        <v>25</v>
      </c>
      <c r="I528" t="s">
        <v>28</v>
      </c>
      <c r="J528" t="str">
        <f t="shared" si="51"/>
        <v>Medium</v>
      </c>
      <c r="K528" t="s">
        <v>11</v>
      </c>
      <c r="L528" t="s">
        <v>11</v>
      </c>
      <c r="M528" t="s">
        <v>11</v>
      </c>
      <c r="N528">
        <v>113</v>
      </c>
      <c r="O528" t="str">
        <f t="shared" si="49"/>
        <v>Medium</v>
      </c>
      <c r="P528" t="s">
        <v>21</v>
      </c>
      <c r="Q528">
        <v>7.95</v>
      </c>
      <c r="R528">
        <f t="shared" si="46"/>
        <v>0.39750000000000002</v>
      </c>
      <c r="S528" t="s">
        <v>11</v>
      </c>
      <c r="T528" t="s">
        <v>11</v>
      </c>
      <c r="U528" t="s">
        <v>11</v>
      </c>
      <c r="V528" t="s">
        <v>11</v>
      </c>
      <c r="W528" t="s">
        <v>11</v>
      </c>
      <c r="X528" t="s">
        <v>11</v>
      </c>
    </row>
    <row r="529" spans="1:24" x14ac:dyDescent="0.35">
      <c r="A529" t="s">
        <v>184</v>
      </c>
      <c r="B529" t="s">
        <v>111</v>
      </c>
      <c r="C529" t="s">
        <v>154</v>
      </c>
      <c r="D529" t="s">
        <v>15</v>
      </c>
      <c r="E529">
        <v>5840</v>
      </c>
      <c r="F529" t="str">
        <f t="shared" si="50"/>
        <v>5</v>
      </c>
      <c r="G529">
        <v>6</v>
      </c>
      <c r="H529" t="s">
        <v>25</v>
      </c>
      <c r="I529" t="s">
        <v>28</v>
      </c>
      <c r="J529" t="str">
        <f t="shared" si="51"/>
        <v>Medium</v>
      </c>
      <c r="K529" t="s">
        <v>11</v>
      </c>
      <c r="L529" t="s">
        <v>11</v>
      </c>
      <c r="M529" t="s">
        <v>11</v>
      </c>
      <c r="N529">
        <v>113</v>
      </c>
      <c r="O529" t="str">
        <f t="shared" si="49"/>
        <v>Medium</v>
      </c>
      <c r="P529" t="s">
        <v>24</v>
      </c>
      <c r="Q529">
        <v>7.46</v>
      </c>
      <c r="R529">
        <f t="shared" si="46"/>
        <v>0.373</v>
      </c>
      <c r="S529" t="s">
        <v>11</v>
      </c>
      <c r="T529" t="s">
        <v>11</v>
      </c>
      <c r="U529" t="s">
        <v>11</v>
      </c>
      <c r="V529" t="s">
        <v>11</v>
      </c>
      <c r="W529" t="s">
        <v>11</v>
      </c>
      <c r="X529" t="s">
        <v>11</v>
      </c>
    </row>
    <row r="530" spans="1:24" x14ac:dyDescent="0.35">
      <c r="A530" t="s">
        <v>184</v>
      </c>
      <c r="B530" t="s">
        <v>111</v>
      </c>
      <c r="C530" t="s">
        <v>154</v>
      </c>
      <c r="D530" t="s">
        <v>15</v>
      </c>
      <c r="E530">
        <v>5840</v>
      </c>
      <c r="F530" t="str">
        <f t="shared" si="50"/>
        <v>5</v>
      </c>
      <c r="G530">
        <v>6</v>
      </c>
      <c r="H530" t="s">
        <v>25</v>
      </c>
      <c r="I530" t="s">
        <v>28</v>
      </c>
      <c r="J530" t="str">
        <f t="shared" si="51"/>
        <v>Medium</v>
      </c>
      <c r="K530" t="s">
        <v>11</v>
      </c>
      <c r="L530" t="s">
        <v>11</v>
      </c>
      <c r="M530" t="s">
        <v>11</v>
      </c>
      <c r="N530">
        <v>113</v>
      </c>
      <c r="O530" t="str">
        <f t="shared" si="49"/>
        <v>Medium</v>
      </c>
      <c r="P530" t="s">
        <v>21</v>
      </c>
      <c r="Q530">
        <v>8.25</v>
      </c>
      <c r="R530">
        <f t="shared" si="46"/>
        <v>0.41250000000000003</v>
      </c>
      <c r="S530" t="s">
        <v>11</v>
      </c>
      <c r="T530" t="s">
        <v>11</v>
      </c>
      <c r="U530" t="s">
        <v>11</v>
      </c>
      <c r="V530" t="s">
        <v>11</v>
      </c>
      <c r="W530" t="s">
        <v>11</v>
      </c>
      <c r="X530" t="s">
        <v>11</v>
      </c>
    </row>
    <row r="531" spans="1:24" x14ac:dyDescent="0.35">
      <c r="A531" t="s">
        <v>184</v>
      </c>
      <c r="B531" t="s">
        <v>111</v>
      </c>
      <c r="C531" t="s">
        <v>154</v>
      </c>
      <c r="D531" t="s">
        <v>15</v>
      </c>
      <c r="E531">
        <v>5840</v>
      </c>
      <c r="F531" t="str">
        <f t="shared" si="50"/>
        <v>5</v>
      </c>
      <c r="G531">
        <v>6</v>
      </c>
      <c r="H531" t="s">
        <v>25</v>
      </c>
      <c r="I531" t="s">
        <v>28</v>
      </c>
      <c r="J531" t="str">
        <f t="shared" si="51"/>
        <v>Medium</v>
      </c>
      <c r="K531" t="s">
        <v>11</v>
      </c>
      <c r="L531" t="s">
        <v>11</v>
      </c>
      <c r="M531" t="s">
        <v>11</v>
      </c>
      <c r="N531">
        <v>113</v>
      </c>
      <c r="O531" t="str">
        <f t="shared" si="49"/>
        <v>Medium</v>
      </c>
      <c r="P531" t="s">
        <v>24</v>
      </c>
      <c r="Q531">
        <v>6.94</v>
      </c>
      <c r="R531">
        <f t="shared" si="46"/>
        <v>0.34700000000000003</v>
      </c>
      <c r="S531" t="s">
        <v>11</v>
      </c>
      <c r="T531" t="s">
        <v>11</v>
      </c>
      <c r="U531" t="s">
        <v>11</v>
      </c>
      <c r="V531" t="s">
        <v>11</v>
      </c>
      <c r="W531" t="s">
        <v>11</v>
      </c>
      <c r="X531" t="s">
        <v>11</v>
      </c>
    </row>
    <row r="532" spans="1:24" x14ac:dyDescent="0.35">
      <c r="A532" t="s">
        <v>184</v>
      </c>
      <c r="B532" t="s">
        <v>111</v>
      </c>
      <c r="C532" t="s">
        <v>154</v>
      </c>
      <c r="D532" t="s">
        <v>15</v>
      </c>
      <c r="E532">
        <v>5840</v>
      </c>
      <c r="F532" t="str">
        <f t="shared" si="50"/>
        <v>5</v>
      </c>
      <c r="G532">
        <v>6</v>
      </c>
      <c r="H532" t="s">
        <v>25</v>
      </c>
      <c r="I532" t="s">
        <v>28</v>
      </c>
      <c r="J532" t="str">
        <f t="shared" si="51"/>
        <v>Medium</v>
      </c>
      <c r="K532" t="s">
        <v>11</v>
      </c>
      <c r="L532" t="s">
        <v>11</v>
      </c>
      <c r="M532" t="s">
        <v>11</v>
      </c>
      <c r="N532">
        <v>113</v>
      </c>
      <c r="O532" t="str">
        <f t="shared" si="49"/>
        <v>Medium</v>
      </c>
      <c r="P532" t="s">
        <v>21</v>
      </c>
      <c r="Q532">
        <v>3.84</v>
      </c>
      <c r="R532">
        <f t="shared" si="46"/>
        <v>0.192</v>
      </c>
      <c r="S532" t="s">
        <v>11</v>
      </c>
      <c r="T532" t="s">
        <v>11</v>
      </c>
      <c r="U532" t="s">
        <v>11</v>
      </c>
      <c r="V532" t="s">
        <v>11</v>
      </c>
      <c r="W532" t="s">
        <v>11</v>
      </c>
      <c r="X532" t="s">
        <v>11</v>
      </c>
    </row>
    <row r="533" spans="1:24" x14ac:dyDescent="0.35">
      <c r="A533" t="s">
        <v>184</v>
      </c>
      <c r="B533" t="s">
        <v>111</v>
      </c>
      <c r="C533" t="s">
        <v>154</v>
      </c>
      <c r="D533" t="s">
        <v>15</v>
      </c>
      <c r="E533">
        <v>5840</v>
      </c>
      <c r="F533" t="str">
        <f t="shared" si="50"/>
        <v>5</v>
      </c>
      <c r="G533">
        <v>6</v>
      </c>
      <c r="H533" t="s">
        <v>25</v>
      </c>
      <c r="I533" t="s">
        <v>28</v>
      </c>
      <c r="J533" t="str">
        <f t="shared" si="51"/>
        <v>Medium</v>
      </c>
      <c r="K533" t="s">
        <v>11</v>
      </c>
      <c r="L533" t="s">
        <v>11</v>
      </c>
      <c r="M533" t="s">
        <v>11</v>
      </c>
      <c r="N533">
        <v>113</v>
      </c>
      <c r="O533" t="str">
        <f t="shared" si="49"/>
        <v>Medium</v>
      </c>
      <c r="P533" t="s">
        <v>24</v>
      </c>
      <c r="Q533">
        <v>3.92</v>
      </c>
      <c r="R533">
        <f t="shared" si="46"/>
        <v>0.19600000000000001</v>
      </c>
      <c r="S533" t="s">
        <v>11</v>
      </c>
      <c r="T533" t="s">
        <v>11</v>
      </c>
      <c r="U533" t="s">
        <v>11</v>
      </c>
      <c r="V533" t="s">
        <v>11</v>
      </c>
      <c r="W533" t="s">
        <v>11</v>
      </c>
      <c r="X533" t="s">
        <v>11</v>
      </c>
    </row>
    <row r="534" spans="1:24" x14ac:dyDescent="0.35">
      <c r="A534" t="s">
        <v>184</v>
      </c>
      <c r="B534" t="s">
        <v>111</v>
      </c>
      <c r="C534" t="s">
        <v>154</v>
      </c>
      <c r="D534" t="s">
        <v>15</v>
      </c>
      <c r="E534">
        <v>5840</v>
      </c>
      <c r="F534" t="str">
        <f t="shared" si="50"/>
        <v>5</v>
      </c>
      <c r="G534">
        <v>6</v>
      </c>
      <c r="H534" t="s">
        <v>25</v>
      </c>
      <c r="I534" t="s">
        <v>28</v>
      </c>
      <c r="J534" t="str">
        <f t="shared" si="51"/>
        <v>Medium</v>
      </c>
      <c r="K534" t="s">
        <v>11</v>
      </c>
      <c r="L534" t="s">
        <v>11</v>
      </c>
      <c r="M534" t="s">
        <v>11</v>
      </c>
      <c r="N534">
        <v>113</v>
      </c>
      <c r="O534" t="str">
        <f t="shared" si="49"/>
        <v>Medium</v>
      </c>
      <c r="P534" t="s">
        <v>21</v>
      </c>
      <c r="Q534">
        <v>10.6</v>
      </c>
      <c r="R534">
        <f t="shared" si="46"/>
        <v>0.53</v>
      </c>
      <c r="S534" t="s">
        <v>11</v>
      </c>
      <c r="T534" t="s">
        <v>11</v>
      </c>
      <c r="U534" t="s">
        <v>11</v>
      </c>
      <c r="V534" t="s">
        <v>11</v>
      </c>
      <c r="W534" t="s">
        <v>11</v>
      </c>
      <c r="X534" t="s">
        <v>11</v>
      </c>
    </row>
    <row r="535" spans="1:24" x14ac:dyDescent="0.35">
      <c r="A535" t="s">
        <v>184</v>
      </c>
      <c r="B535" t="s">
        <v>111</v>
      </c>
      <c r="C535" t="s">
        <v>154</v>
      </c>
      <c r="D535" t="s">
        <v>15</v>
      </c>
      <c r="E535">
        <v>5840</v>
      </c>
      <c r="F535" t="str">
        <f t="shared" si="50"/>
        <v>5</v>
      </c>
      <c r="G535">
        <v>6</v>
      </c>
      <c r="H535" t="s">
        <v>25</v>
      </c>
      <c r="I535" t="s">
        <v>28</v>
      </c>
      <c r="J535" t="str">
        <f t="shared" si="51"/>
        <v>Medium</v>
      </c>
      <c r="K535" t="s">
        <v>11</v>
      </c>
      <c r="L535" t="s">
        <v>11</v>
      </c>
      <c r="M535" t="s">
        <v>11</v>
      </c>
      <c r="N535">
        <v>113</v>
      </c>
      <c r="O535" t="str">
        <f t="shared" si="49"/>
        <v>Medium</v>
      </c>
      <c r="P535" t="s">
        <v>24</v>
      </c>
      <c r="Q535">
        <v>10.7</v>
      </c>
      <c r="R535">
        <f t="shared" si="46"/>
        <v>0.53500000000000003</v>
      </c>
      <c r="S535" t="s">
        <v>11</v>
      </c>
      <c r="T535" t="s">
        <v>11</v>
      </c>
      <c r="U535" t="s">
        <v>11</v>
      </c>
      <c r="V535" t="s">
        <v>11</v>
      </c>
      <c r="W535" t="s">
        <v>11</v>
      </c>
      <c r="X535" t="s">
        <v>11</v>
      </c>
    </row>
    <row r="536" spans="1:24" x14ac:dyDescent="0.35">
      <c r="A536" t="s">
        <v>184</v>
      </c>
      <c r="B536" t="s">
        <v>111</v>
      </c>
      <c r="C536" t="s">
        <v>154</v>
      </c>
      <c r="D536" t="s">
        <v>15</v>
      </c>
      <c r="E536">
        <v>5840</v>
      </c>
      <c r="F536" t="str">
        <f t="shared" si="50"/>
        <v>5</v>
      </c>
      <c r="G536">
        <v>6</v>
      </c>
      <c r="H536" t="s">
        <v>25</v>
      </c>
      <c r="I536" t="s">
        <v>28</v>
      </c>
      <c r="J536" t="str">
        <f t="shared" si="51"/>
        <v>Medium</v>
      </c>
      <c r="K536" t="s">
        <v>11</v>
      </c>
      <c r="L536" t="s">
        <v>11</v>
      </c>
      <c r="M536" t="s">
        <v>11</v>
      </c>
      <c r="N536">
        <v>113</v>
      </c>
      <c r="O536" t="str">
        <f t="shared" si="49"/>
        <v>Medium</v>
      </c>
      <c r="P536" t="s">
        <v>21</v>
      </c>
      <c r="Q536">
        <v>6.34</v>
      </c>
      <c r="R536">
        <f t="shared" si="46"/>
        <v>0.317</v>
      </c>
      <c r="S536" t="s">
        <v>11</v>
      </c>
      <c r="T536" t="s">
        <v>11</v>
      </c>
      <c r="U536" t="s">
        <v>11</v>
      </c>
      <c r="V536" t="s">
        <v>11</v>
      </c>
      <c r="W536" t="s">
        <v>11</v>
      </c>
      <c r="X536" t="s">
        <v>11</v>
      </c>
    </row>
    <row r="537" spans="1:24" x14ac:dyDescent="0.35">
      <c r="A537" t="s">
        <v>184</v>
      </c>
      <c r="B537" t="s">
        <v>111</v>
      </c>
      <c r="C537" t="s">
        <v>154</v>
      </c>
      <c r="D537" t="s">
        <v>15</v>
      </c>
      <c r="E537">
        <v>5840</v>
      </c>
      <c r="F537" t="str">
        <f t="shared" si="50"/>
        <v>5</v>
      </c>
      <c r="G537">
        <v>6</v>
      </c>
      <c r="H537" t="s">
        <v>25</v>
      </c>
      <c r="I537" t="s">
        <v>28</v>
      </c>
      <c r="J537" t="str">
        <f t="shared" si="51"/>
        <v>Medium</v>
      </c>
      <c r="K537" t="s">
        <v>11</v>
      </c>
      <c r="L537" t="s">
        <v>11</v>
      </c>
      <c r="M537" t="s">
        <v>11</v>
      </c>
      <c r="N537">
        <v>113</v>
      </c>
      <c r="O537" t="str">
        <f t="shared" si="49"/>
        <v>Medium</v>
      </c>
      <c r="P537" t="s">
        <v>24</v>
      </c>
      <c r="Q537">
        <v>4.7699999999999996</v>
      </c>
      <c r="R537">
        <f t="shared" si="46"/>
        <v>0.23849999999999999</v>
      </c>
      <c r="S537" t="s">
        <v>11</v>
      </c>
      <c r="T537" t="s">
        <v>11</v>
      </c>
      <c r="U537" t="s">
        <v>11</v>
      </c>
      <c r="V537" t="s">
        <v>11</v>
      </c>
      <c r="W537" t="s">
        <v>11</v>
      </c>
      <c r="X537" t="s">
        <v>11</v>
      </c>
    </row>
    <row r="538" spans="1:24" x14ac:dyDescent="0.35">
      <c r="A538" t="s">
        <v>184</v>
      </c>
      <c r="B538" t="s">
        <v>111</v>
      </c>
      <c r="C538" t="s">
        <v>154</v>
      </c>
      <c r="D538" t="s">
        <v>15</v>
      </c>
      <c r="E538">
        <v>5840</v>
      </c>
      <c r="F538" t="str">
        <f t="shared" si="50"/>
        <v>5</v>
      </c>
      <c r="G538">
        <v>6</v>
      </c>
      <c r="H538" t="s">
        <v>25</v>
      </c>
      <c r="I538" t="s">
        <v>28</v>
      </c>
      <c r="J538" t="str">
        <f t="shared" si="51"/>
        <v>Medium</v>
      </c>
      <c r="K538" t="s">
        <v>11</v>
      </c>
      <c r="L538" t="s">
        <v>11</v>
      </c>
      <c r="M538" t="s">
        <v>11</v>
      </c>
      <c r="N538">
        <v>113</v>
      </c>
      <c r="O538" t="str">
        <f t="shared" ref="O538:O585" si="52">IF(N538&lt;101, "Low", IF(N538&lt;221, "Medium", IF(N538&gt;220, "High")))</f>
        <v>Medium</v>
      </c>
      <c r="P538" t="s">
        <v>21</v>
      </c>
      <c r="Q538">
        <v>9.4</v>
      </c>
      <c r="R538">
        <f t="shared" si="46"/>
        <v>0.47000000000000003</v>
      </c>
      <c r="S538" t="s">
        <v>11</v>
      </c>
      <c r="T538" t="s">
        <v>11</v>
      </c>
      <c r="U538" t="s">
        <v>11</v>
      </c>
      <c r="V538" t="s">
        <v>11</v>
      </c>
      <c r="W538" t="s">
        <v>11</v>
      </c>
      <c r="X538" t="s">
        <v>11</v>
      </c>
    </row>
    <row r="539" spans="1:24" x14ac:dyDescent="0.35">
      <c r="A539" t="s">
        <v>184</v>
      </c>
      <c r="B539" t="s">
        <v>111</v>
      </c>
      <c r="C539" t="s">
        <v>154</v>
      </c>
      <c r="D539" t="s">
        <v>15</v>
      </c>
      <c r="E539">
        <v>5840</v>
      </c>
      <c r="F539" t="str">
        <f t="shared" si="50"/>
        <v>5</v>
      </c>
      <c r="G539">
        <v>6</v>
      </c>
      <c r="H539" t="s">
        <v>25</v>
      </c>
      <c r="I539" t="s">
        <v>28</v>
      </c>
      <c r="J539" t="str">
        <f t="shared" si="51"/>
        <v>Medium</v>
      </c>
      <c r="K539" t="s">
        <v>11</v>
      </c>
      <c r="L539" t="s">
        <v>11</v>
      </c>
      <c r="M539" t="s">
        <v>11</v>
      </c>
      <c r="N539">
        <v>113</v>
      </c>
      <c r="O539" t="str">
        <f t="shared" si="52"/>
        <v>Medium</v>
      </c>
      <c r="P539" t="s">
        <v>24</v>
      </c>
      <c r="Q539">
        <v>8.1300000000000008</v>
      </c>
      <c r="R539">
        <f t="shared" si="46"/>
        <v>0.40650000000000008</v>
      </c>
      <c r="S539" t="s">
        <v>11</v>
      </c>
      <c r="T539" t="s">
        <v>11</v>
      </c>
      <c r="U539" t="s">
        <v>11</v>
      </c>
      <c r="V539" t="s">
        <v>11</v>
      </c>
      <c r="W539" t="s">
        <v>11</v>
      </c>
      <c r="X539" t="s">
        <v>11</v>
      </c>
    </row>
    <row r="540" spans="1:24" x14ac:dyDescent="0.35">
      <c r="A540" t="s">
        <v>184</v>
      </c>
      <c r="B540" t="s">
        <v>111</v>
      </c>
      <c r="C540" t="s">
        <v>154</v>
      </c>
      <c r="D540" t="s">
        <v>15</v>
      </c>
      <c r="E540">
        <v>5840</v>
      </c>
      <c r="F540" t="str">
        <f t="shared" si="50"/>
        <v>5</v>
      </c>
      <c r="G540">
        <v>6</v>
      </c>
      <c r="H540" t="s">
        <v>25</v>
      </c>
      <c r="I540" t="s">
        <v>28</v>
      </c>
      <c r="J540" t="str">
        <f t="shared" si="51"/>
        <v>Medium</v>
      </c>
      <c r="K540" t="s">
        <v>11</v>
      </c>
      <c r="L540" t="s">
        <v>11</v>
      </c>
      <c r="M540" t="s">
        <v>11</v>
      </c>
      <c r="N540">
        <v>113</v>
      </c>
      <c r="O540" t="str">
        <f t="shared" si="52"/>
        <v>Medium</v>
      </c>
      <c r="P540" t="s">
        <v>21</v>
      </c>
      <c r="Q540">
        <v>3.97</v>
      </c>
      <c r="R540">
        <f t="shared" si="46"/>
        <v>0.19850000000000001</v>
      </c>
      <c r="S540" t="s">
        <v>11</v>
      </c>
      <c r="T540" t="s">
        <v>11</v>
      </c>
      <c r="U540" t="s">
        <v>11</v>
      </c>
      <c r="V540" t="s">
        <v>11</v>
      </c>
      <c r="W540" t="s">
        <v>11</v>
      </c>
      <c r="X540" t="s">
        <v>11</v>
      </c>
    </row>
    <row r="541" spans="1:24" x14ac:dyDescent="0.35">
      <c r="A541" t="s">
        <v>184</v>
      </c>
      <c r="B541" t="s">
        <v>111</v>
      </c>
      <c r="C541" t="s">
        <v>154</v>
      </c>
      <c r="D541" t="s">
        <v>15</v>
      </c>
      <c r="E541">
        <v>5840</v>
      </c>
      <c r="F541" t="str">
        <f t="shared" si="50"/>
        <v>5</v>
      </c>
      <c r="G541">
        <v>6</v>
      </c>
      <c r="H541" t="s">
        <v>25</v>
      </c>
      <c r="I541" t="s">
        <v>28</v>
      </c>
      <c r="J541" t="str">
        <f t="shared" si="51"/>
        <v>Medium</v>
      </c>
      <c r="K541" t="s">
        <v>11</v>
      </c>
      <c r="L541" t="s">
        <v>11</v>
      </c>
      <c r="M541" t="s">
        <v>11</v>
      </c>
      <c r="N541">
        <v>113</v>
      </c>
      <c r="O541" t="str">
        <f t="shared" si="52"/>
        <v>Medium</v>
      </c>
      <c r="P541" t="s">
        <v>24</v>
      </c>
      <c r="Q541">
        <v>3.66</v>
      </c>
      <c r="R541">
        <f t="shared" si="46"/>
        <v>0.18300000000000002</v>
      </c>
      <c r="S541" t="s">
        <v>11</v>
      </c>
      <c r="T541" t="s">
        <v>11</v>
      </c>
      <c r="U541" t="s">
        <v>11</v>
      </c>
      <c r="V541" t="s">
        <v>11</v>
      </c>
      <c r="W541" t="s">
        <v>11</v>
      </c>
      <c r="X541" t="s">
        <v>11</v>
      </c>
    </row>
    <row r="542" spans="1:24" x14ac:dyDescent="0.35">
      <c r="A542" t="s">
        <v>184</v>
      </c>
      <c r="B542" t="s">
        <v>111</v>
      </c>
      <c r="C542" t="s">
        <v>154</v>
      </c>
      <c r="D542" t="s">
        <v>15</v>
      </c>
      <c r="E542">
        <v>5840</v>
      </c>
      <c r="F542" t="str">
        <f t="shared" si="50"/>
        <v>5</v>
      </c>
      <c r="G542">
        <v>6</v>
      </c>
      <c r="H542" t="s">
        <v>25</v>
      </c>
      <c r="I542" t="s">
        <v>28</v>
      </c>
      <c r="J542" t="str">
        <f t="shared" si="51"/>
        <v>Medium</v>
      </c>
      <c r="K542" t="s">
        <v>11</v>
      </c>
      <c r="L542" t="s">
        <v>11</v>
      </c>
      <c r="M542" t="s">
        <v>11</v>
      </c>
      <c r="N542">
        <v>113</v>
      </c>
      <c r="O542" t="str">
        <f t="shared" si="52"/>
        <v>Medium</v>
      </c>
      <c r="P542" t="s">
        <v>21</v>
      </c>
      <c r="Q542">
        <v>8.6999999999999993</v>
      </c>
      <c r="R542">
        <f t="shared" si="46"/>
        <v>0.435</v>
      </c>
      <c r="S542" t="s">
        <v>11</v>
      </c>
      <c r="T542" t="s">
        <v>11</v>
      </c>
      <c r="U542" t="s">
        <v>11</v>
      </c>
      <c r="V542" t="s">
        <v>11</v>
      </c>
      <c r="W542" t="s">
        <v>11</v>
      </c>
      <c r="X542" t="s">
        <v>11</v>
      </c>
    </row>
    <row r="543" spans="1:24" x14ac:dyDescent="0.35">
      <c r="A543" t="s">
        <v>184</v>
      </c>
      <c r="B543" t="s">
        <v>111</v>
      </c>
      <c r="C543" t="s">
        <v>154</v>
      </c>
      <c r="D543" t="s">
        <v>15</v>
      </c>
      <c r="E543">
        <v>5840</v>
      </c>
      <c r="F543" t="str">
        <f t="shared" si="50"/>
        <v>5</v>
      </c>
      <c r="G543">
        <v>6</v>
      </c>
      <c r="H543" t="s">
        <v>25</v>
      </c>
      <c r="I543" t="s">
        <v>28</v>
      </c>
      <c r="J543" t="str">
        <f t="shared" si="51"/>
        <v>Medium</v>
      </c>
      <c r="K543" t="s">
        <v>11</v>
      </c>
      <c r="L543" t="s">
        <v>11</v>
      </c>
      <c r="M543" t="s">
        <v>11</v>
      </c>
      <c r="N543">
        <v>113</v>
      </c>
      <c r="O543" t="str">
        <f t="shared" si="52"/>
        <v>Medium</v>
      </c>
      <c r="P543" t="s">
        <v>24</v>
      </c>
      <c r="Q543">
        <v>7.86</v>
      </c>
      <c r="R543">
        <f t="shared" si="46"/>
        <v>0.39300000000000002</v>
      </c>
      <c r="S543" t="s">
        <v>11</v>
      </c>
      <c r="T543" t="s">
        <v>11</v>
      </c>
      <c r="U543" t="s">
        <v>11</v>
      </c>
      <c r="V543" t="s">
        <v>11</v>
      </c>
      <c r="W543" t="s">
        <v>11</v>
      </c>
      <c r="X543" t="s">
        <v>11</v>
      </c>
    </row>
    <row r="544" spans="1:24" x14ac:dyDescent="0.35">
      <c r="A544" t="s">
        <v>184</v>
      </c>
      <c r="B544" t="s">
        <v>111</v>
      </c>
      <c r="C544" t="s">
        <v>154</v>
      </c>
      <c r="D544" t="s">
        <v>15</v>
      </c>
      <c r="E544">
        <v>5840</v>
      </c>
      <c r="F544" t="str">
        <f t="shared" si="50"/>
        <v>5</v>
      </c>
      <c r="G544">
        <v>6</v>
      </c>
      <c r="H544" t="s">
        <v>25</v>
      </c>
      <c r="I544" t="s">
        <v>28</v>
      </c>
      <c r="J544" t="str">
        <f t="shared" si="51"/>
        <v>Medium</v>
      </c>
      <c r="K544" t="s">
        <v>11</v>
      </c>
      <c r="L544" t="s">
        <v>11</v>
      </c>
      <c r="M544" t="s">
        <v>11</v>
      </c>
      <c r="N544">
        <v>113</v>
      </c>
      <c r="O544" t="str">
        <f t="shared" si="52"/>
        <v>Medium</v>
      </c>
      <c r="P544" t="s">
        <v>21</v>
      </c>
      <c r="Q544">
        <v>7.08</v>
      </c>
      <c r="R544">
        <f t="shared" si="46"/>
        <v>0.35400000000000004</v>
      </c>
      <c r="S544" t="s">
        <v>11</v>
      </c>
      <c r="T544" t="s">
        <v>11</v>
      </c>
      <c r="U544" t="s">
        <v>11</v>
      </c>
      <c r="V544" t="s">
        <v>11</v>
      </c>
      <c r="W544" t="s">
        <v>11</v>
      </c>
      <c r="X544" t="s">
        <v>11</v>
      </c>
    </row>
    <row r="545" spans="1:24" x14ac:dyDescent="0.35">
      <c r="A545" t="s">
        <v>184</v>
      </c>
      <c r="B545" t="s">
        <v>111</v>
      </c>
      <c r="C545" t="s">
        <v>154</v>
      </c>
      <c r="D545" t="s">
        <v>15</v>
      </c>
      <c r="E545">
        <v>5840</v>
      </c>
      <c r="F545" t="str">
        <f t="shared" si="50"/>
        <v>5</v>
      </c>
      <c r="G545">
        <v>6</v>
      </c>
      <c r="H545" t="s">
        <v>25</v>
      </c>
      <c r="I545" t="s">
        <v>28</v>
      </c>
      <c r="J545" t="str">
        <f t="shared" si="51"/>
        <v>Medium</v>
      </c>
      <c r="K545" t="s">
        <v>11</v>
      </c>
      <c r="L545" t="s">
        <v>11</v>
      </c>
      <c r="M545" t="s">
        <v>11</v>
      </c>
      <c r="N545">
        <v>113</v>
      </c>
      <c r="O545" t="str">
        <f t="shared" si="52"/>
        <v>Medium</v>
      </c>
      <c r="P545" t="s">
        <v>24</v>
      </c>
      <c r="Q545">
        <v>5.59</v>
      </c>
      <c r="R545">
        <f t="shared" si="46"/>
        <v>0.27950000000000003</v>
      </c>
      <c r="S545" t="s">
        <v>11</v>
      </c>
      <c r="T545" t="s">
        <v>11</v>
      </c>
      <c r="U545" t="s">
        <v>11</v>
      </c>
      <c r="V545" t="s">
        <v>11</v>
      </c>
      <c r="W545" t="s">
        <v>11</v>
      </c>
      <c r="X545" t="s">
        <v>11</v>
      </c>
    </row>
    <row r="546" spans="1:24" x14ac:dyDescent="0.35">
      <c r="A546" t="s">
        <v>184</v>
      </c>
      <c r="B546" t="s">
        <v>111</v>
      </c>
      <c r="C546" t="s">
        <v>154</v>
      </c>
      <c r="D546" t="s">
        <v>15</v>
      </c>
      <c r="E546">
        <v>5840</v>
      </c>
      <c r="F546" t="str">
        <f t="shared" si="50"/>
        <v>5</v>
      </c>
      <c r="G546">
        <v>6</v>
      </c>
      <c r="H546" t="s">
        <v>25</v>
      </c>
      <c r="I546" t="s">
        <v>28</v>
      </c>
      <c r="J546" t="str">
        <f t="shared" si="51"/>
        <v>Medium</v>
      </c>
      <c r="K546" t="s">
        <v>11</v>
      </c>
      <c r="L546" t="s">
        <v>11</v>
      </c>
      <c r="M546" t="s">
        <v>11</v>
      </c>
      <c r="N546">
        <v>113</v>
      </c>
      <c r="O546" t="str">
        <f t="shared" si="52"/>
        <v>Medium</v>
      </c>
      <c r="P546" t="s">
        <v>21</v>
      </c>
      <c r="Q546">
        <v>9.26</v>
      </c>
      <c r="R546">
        <f t="shared" si="46"/>
        <v>0.46300000000000002</v>
      </c>
      <c r="S546" t="s">
        <v>11</v>
      </c>
      <c r="T546" t="s">
        <v>11</v>
      </c>
      <c r="U546" t="s">
        <v>11</v>
      </c>
      <c r="V546" t="s">
        <v>11</v>
      </c>
      <c r="W546" t="s">
        <v>11</v>
      </c>
      <c r="X546" t="s">
        <v>11</v>
      </c>
    </row>
    <row r="547" spans="1:24" x14ac:dyDescent="0.35">
      <c r="A547" t="s">
        <v>184</v>
      </c>
      <c r="B547" t="s">
        <v>111</v>
      </c>
      <c r="C547" t="s">
        <v>154</v>
      </c>
      <c r="D547" t="s">
        <v>15</v>
      </c>
      <c r="E547">
        <v>5840</v>
      </c>
      <c r="F547" t="str">
        <f t="shared" si="50"/>
        <v>5</v>
      </c>
      <c r="G547">
        <v>6</v>
      </c>
      <c r="H547" t="s">
        <v>25</v>
      </c>
      <c r="I547" t="s">
        <v>28</v>
      </c>
      <c r="J547" t="str">
        <f t="shared" si="51"/>
        <v>Medium</v>
      </c>
      <c r="K547" t="s">
        <v>11</v>
      </c>
      <c r="L547" t="s">
        <v>11</v>
      </c>
      <c r="M547" t="s">
        <v>11</v>
      </c>
      <c r="N547">
        <v>113</v>
      </c>
      <c r="O547" t="str">
        <f t="shared" si="52"/>
        <v>Medium</v>
      </c>
      <c r="P547" t="s">
        <v>24</v>
      </c>
      <c r="Q547">
        <v>8.35</v>
      </c>
      <c r="R547">
        <f t="shared" si="46"/>
        <v>0.41749999999999998</v>
      </c>
      <c r="S547" t="s">
        <v>11</v>
      </c>
      <c r="T547" t="s">
        <v>11</v>
      </c>
      <c r="U547" t="s">
        <v>11</v>
      </c>
      <c r="V547" t="s">
        <v>11</v>
      </c>
      <c r="W547" t="s">
        <v>11</v>
      </c>
      <c r="X547" t="s">
        <v>11</v>
      </c>
    </row>
    <row r="548" spans="1:24" x14ac:dyDescent="0.35">
      <c r="A548" t="s">
        <v>184</v>
      </c>
      <c r="B548" t="s">
        <v>111</v>
      </c>
      <c r="C548" t="s">
        <v>154</v>
      </c>
      <c r="D548" t="s">
        <v>15</v>
      </c>
      <c r="E548">
        <v>5840</v>
      </c>
      <c r="F548" t="str">
        <f t="shared" si="50"/>
        <v>5</v>
      </c>
      <c r="G548">
        <v>6</v>
      </c>
      <c r="H548" t="s">
        <v>25</v>
      </c>
      <c r="I548" t="s">
        <v>28</v>
      </c>
      <c r="J548" t="str">
        <f t="shared" si="51"/>
        <v>Medium</v>
      </c>
      <c r="K548" t="s">
        <v>11</v>
      </c>
      <c r="L548" t="s">
        <v>11</v>
      </c>
      <c r="M548" t="s">
        <v>11</v>
      </c>
      <c r="N548">
        <v>113</v>
      </c>
      <c r="O548" t="str">
        <f t="shared" si="52"/>
        <v>Medium</v>
      </c>
      <c r="P548" t="s">
        <v>21</v>
      </c>
      <c r="Q548">
        <v>7.55</v>
      </c>
      <c r="R548">
        <f t="shared" si="46"/>
        <v>0.3775</v>
      </c>
      <c r="S548" t="s">
        <v>11</v>
      </c>
      <c r="T548" t="s">
        <v>11</v>
      </c>
      <c r="U548" t="s">
        <v>11</v>
      </c>
      <c r="V548" t="s">
        <v>11</v>
      </c>
      <c r="W548" t="s">
        <v>11</v>
      </c>
      <c r="X548" t="s">
        <v>11</v>
      </c>
    </row>
    <row r="549" spans="1:24" x14ac:dyDescent="0.35">
      <c r="A549" t="s">
        <v>184</v>
      </c>
      <c r="B549" t="s">
        <v>111</v>
      </c>
      <c r="C549" t="s">
        <v>154</v>
      </c>
      <c r="D549" t="s">
        <v>15</v>
      </c>
      <c r="E549">
        <v>5840</v>
      </c>
      <c r="F549" t="str">
        <f t="shared" si="50"/>
        <v>5</v>
      </c>
      <c r="G549">
        <v>6</v>
      </c>
      <c r="H549" t="s">
        <v>25</v>
      </c>
      <c r="I549" t="s">
        <v>28</v>
      </c>
      <c r="J549" t="str">
        <f t="shared" si="51"/>
        <v>Medium</v>
      </c>
      <c r="K549" t="s">
        <v>11</v>
      </c>
      <c r="L549" t="s">
        <v>11</v>
      </c>
      <c r="M549" t="s">
        <v>11</v>
      </c>
      <c r="N549">
        <v>113</v>
      </c>
      <c r="O549" t="str">
        <f t="shared" si="52"/>
        <v>Medium</v>
      </c>
      <c r="P549" t="s">
        <v>24</v>
      </c>
      <c r="Q549">
        <v>7.47</v>
      </c>
      <c r="R549">
        <f t="shared" si="46"/>
        <v>0.3735</v>
      </c>
      <c r="S549" t="s">
        <v>11</v>
      </c>
      <c r="T549" t="s">
        <v>11</v>
      </c>
      <c r="U549" t="s">
        <v>11</v>
      </c>
      <c r="V549" t="s">
        <v>11</v>
      </c>
      <c r="W549" t="s">
        <v>11</v>
      </c>
      <c r="X549" t="s">
        <v>11</v>
      </c>
    </row>
    <row r="550" spans="1:24" x14ac:dyDescent="0.35">
      <c r="A550" t="s">
        <v>184</v>
      </c>
      <c r="B550" t="s">
        <v>111</v>
      </c>
      <c r="C550" t="s">
        <v>154</v>
      </c>
      <c r="D550" t="s">
        <v>15</v>
      </c>
      <c r="E550">
        <v>5840</v>
      </c>
      <c r="F550" t="str">
        <f t="shared" si="50"/>
        <v>5</v>
      </c>
      <c r="G550">
        <v>6</v>
      </c>
      <c r="H550" t="s">
        <v>25</v>
      </c>
      <c r="I550" t="s">
        <v>28</v>
      </c>
      <c r="J550" t="str">
        <f t="shared" si="51"/>
        <v>Medium</v>
      </c>
      <c r="K550" t="s">
        <v>11</v>
      </c>
      <c r="L550" t="s">
        <v>11</v>
      </c>
      <c r="M550" t="s">
        <v>11</v>
      </c>
      <c r="N550">
        <v>113</v>
      </c>
      <c r="O550" t="str">
        <f t="shared" si="52"/>
        <v>Medium</v>
      </c>
      <c r="P550" t="s">
        <v>21</v>
      </c>
      <c r="Q550">
        <v>4.75</v>
      </c>
      <c r="R550">
        <f t="shared" si="46"/>
        <v>0.23750000000000002</v>
      </c>
      <c r="S550" t="s">
        <v>11</v>
      </c>
      <c r="T550" t="s">
        <v>11</v>
      </c>
      <c r="U550" t="s">
        <v>11</v>
      </c>
      <c r="V550" t="s">
        <v>11</v>
      </c>
      <c r="W550" t="s">
        <v>11</v>
      </c>
      <c r="X550" t="s">
        <v>11</v>
      </c>
    </row>
    <row r="551" spans="1:24" x14ac:dyDescent="0.35">
      <c r="A551" t="s">
        <v>184</v>
      </c>
      <c r="B551" t="s">
        <v>111</v>
      </c>
      <c r="C551" t="s">
        <v>154</v>
      </c>
      <c r="D551" t="s">
        <v>15</v>
      </c>
      <c r="E551">
        <v>5840</v>
      </c>
      <c r="F551" t="str">
        <f t="shared" si="50"/>
        <v>5</v>
      </c>
      <c r="G551">
        <v>6</v>
      </c>
      <c r="H551" t="s">
        <v>25</v>
      </c>
      <c r="I551" t="s">
        <v>28</v>
      </c>
      <c r="J551" t="str">
        <f t="shared" si="51"/>
        <v>Medium</v>
      </c>
      <c r="K551" t="s">
        <v>11</v>
      </c>
      <c r="L551" t="s">
        <v>11</v>
      </c>
      <c r="M551" t="s">
        <v>11</v>
      </c>
      <c r="N551">
        <v>113</v>
      </c>
      <c r="O551" t="str">
        <f t="shared" si="52"/>
        <v>Medium</v>
      </c>
      <c r="P551" t="s">
        <v>24</v>
      </c>
      <c r="Q551">
        <v>6.53</v>
      </c>
      <c r="R551">
        <f t="shared" si="46"/>
        <v>0.32650000000000001</v>
      </c>
      <c r="S551" t="s">
        <v>11</v>
      </c>
      <c r="T551" t="s">
        <v>11</v>
      </c>
      <c r="U551" t="s">
        <v>11</v>
      </c>
      <c r="V551" t="s">
        <v>11</v>
      </c>
      <c r="W551" t="s">
        <v>11</v>
      </c>
      <c r="X551" t="s">
        <v>11</v>
      </c>
    </row>
    <row r="552" spans="1:24" x14ac:dyDescent="0.35">
      <c r="A552" t="s">
        <v>184</v>
      </c>
      <c r="B552" t="s">
        <v>111</v>
      </c>
      <c r="C552" t="s">
        <v>154</v>
      </c>
      <c r="D552" t="s">
        <v>15</v>
      </c>
      <c r="E552">
        <v>5840</v>
      </c>
      <c r="F552" t="str">
        <f t="shared" si="50"/>
        <v>5</v>
      </c>
      <c r="G552">
        <v>6</v>
      </c>
      <c r="H552" t="s">
        <v>25</v>
      </c>
      <c r="I552" t="s">
        <v>28</v>
      </c>
      <c r="J552" t="str">
        <f t="shared" si="51"/>
        <v>Medium</v>
      </c>
      <c r="K552" t="s">
        <v>11</v>
      </c>
      <c r="L552" t="s">
        <v>11</v>
      </c>
      <c r="M552" t="s">
        <v>11</v>
      </c>
      <c r="N552">
        <v>113</v>
      </c>
      <c r="O552" t="str">
        <f t="shared" si="52"/>
        <v>Medium</v>
      </c>
      <c r="P552" t="s">
        <v>21</v>
      </c>
      <c r="Q552">
        <v>6.58</v>
      </c>
      <c r="R552">
        <f t="shared" si="46"/>
        <v>0.32900000000000001</v>
      </c>
      <c r="S552" t="s">
        <v>11</v>
      </c>
      <c r="T552" t="s">
        <v>11</v>
      </c>
      <c r="U552" t="s">
        <v>11</v>
      </c>
      <c r="V552" t="s">
        <v>11</v>
      </c>
      <c r="W552" t="s">
        <v>11</v>
      </c>
      <c r="X552" t="s">
        <v>11</v>
      </c>
    </row>
    <row r="553" spans="1:24" x14ac:dyDescent="0.35">
      <c r="A553" t="s">
        <v>184</v>
      </c>
      <c r="B553" t="s">
        <v>111</v>
      </c>
      <c r="C553" t="s">
        <v>154</v>
      </c>
      <c r="D553" t="s">
        <v>15</v>
      </c>
      <c r="E553">
        <v>5840</v>
      </c>
      <c r="F553" t="str">
        <f t="shared" si="50"/>
        <v>5</v>
      </c>
      <c r="G553">
        <v>6</v>
      </c>
      <c r="H553" t="s">
        <v>25</v>
      </c>
      <c r="I553" t="s">
        <v>28</v>
      </c>
      <c r="J553" t="str">
        <f t="shared" si="51"/>
        <v>Medium</v>
      </c>
      <c r="K553" t="s">
        <v>11</v>
      </c>
      <c r="L553" t="s">
        <v>11</v>
      </c>
      <c r="M553" t="s">
        <v>11</v>
      </c>
      <c r="N553">
        <v>113</v>
      </c>
      <c r="O553" t="str">
        <f t="shared" si="52"/>
        <v>Medium</v>
      </c>
      <c r="P553" t="s">
        <v>24</v>
      </c>
      <c r="Q553">
        <v>6.01</v>
      </c>
      <c r="R553">
        <f t="shared" si="46"/>
        <v>0.30049999999999999</v>
      </c>
      <c r="S553" t="s">
        <v>11</v>
      </c>
      <c r="T553" t="s">
        <v>11</v>
      </c>
      <c r="U553" t="s">
        <v>11</v>
      </c>
      <c r="V553" t="s">
        <v>11</v>
      </c>
      <c r="W553" t="s">
        <v>11</v>
      </c>
      <c r="X553" t="s">
        <v>11</v>
      </c>
    </row>
    <row r="554" spans="1:24" x14ac:dyDescent="0.35">
      <c r="A554" t="s">
        <v>184</v>
      </c>
      <c r="B554" t="s">
        <v>111</v>
      </c>
      <c r="C554" t="s">
        <v>154</v>
      </c>
      <c r="D554" t="s">
        <v>60</v>
      </c>
      <c r="E554">
        <v>5840</v>
      </c>
      <c r="F554" t="str">
        <f t="shared" si="50"/>
        <v>5</v>
      </c>
      <c r="G554">
        <v>6</v>
      </c>
      <c r="H554" t="s">
        <v>25</v>
      </c>
      <c r="I554" t="s">
        <v>28</v>
      </c>
      <c r="J554" t="str">
        <f t="shared" si="51"/>
        <v>Medium</v>
      </c>
      <c r="K554" t="s">
        <v>11</v>
      </c>
      <c r="L554" t="s">
        <v>11</v>
      </c>
      <c r="M554" t="s">
        <v>11</v>
      </c>
      <c r="N554">
        <v>0</v>
      </c>
      <c r="O554" t="str">
        <f t="shared" si="52"/>
        <v>Low</v>
      </c>
      <c r="P554" t="s">
        <v>21</v>
      </c>
      <c r="Q554">
        <v>3.8</v>
      </c>
      <c r="R554">
        <f t="shared" si="46"/>
        <v>0.19</v>
      </c>
      <c r="S554" t="s">
        <v>11</v>
      </c>
      <c r="T554" t="s">
        <v>11</v>
      </c>
      <c r="U554" t="s">
        <v>11</v>
      </c>
      <c r="V554" t="s">
        <v>11</v>
      </c>
      <c r="W554" t="s">
        <v>11</v>
      </c>
      <c r="X554" t="s">
        <v>11</v>
      </c>
    </row>
    <row r="555" spans="1:24" x14ac:dyDescent="0.35">
      <c r="A555" t="s">
        <v>184</v>
      </c>
      <c r="B555" t="s">
        <v>111</v>
      </c>
      <c r="C555" t="s">
        <v>154</v>
      </c>
      <c r="D555" t="s">
        <v>60</v>
      </c>
      <c r="E555">
        <v>5840</v>
      </c>
      <c r="F555" t="str">
        <f t="shared" si="50"/>
        <v>5</v>
      </c>
      <c r="G555">
        <v>6</v>
      </c>
      <c r="H555" t="s">
        <v>25</v>
      </c>
      <c r="I555" t="s">
        <v>28</v>
      </c>
      <c r="J555" t="str">
        <f t="shared" si="51"/>
        <v>Medium</v>
      </c>
      <c r="K555" t="s">
        <v>11</v>
      </c>
      <c r="L555" t="s">
        <v>11</v>
      </c>
      <c r="M555" t="s">
        <v>11</v>
      </c>
      <c r="N555">
        <v>0</v>
      </c>
      <c r="O555" t="str">
        <f t="shared" si="52"/>
        <v>Low</v>
      </c>
      <c r="P555" t="s">
        <v>24</v>
      </c>
      <c r="Q555">
        <v>3.78</v>
      </c>
      <c r="R555">
        <f t="shared" si="46"/>
        <v>0.189</v>
      </c>
      <c r="S555" t="s">
        <v>11</v>
      </c>
      <c r="T555" t="s">
        <v>11</v>
      </c>
      <c r="U555" t="s">
        <v>11</v>
      </c>
      <c r="V555" t="s">
        <v>11</v>
      </c>
      <c r="W555" t="s">
        <v>11</v>
      </c>
      <c r="X555" t="s">
        <v>11</v>
      </c>
    </row>
    <row r="556" spans="1:24" x14ac:dyDescent="0.35">
      <c r="A556" t="s">
        <v>184</v>
      </c>
      <c r="B556" t="s">
        <v>111</v>
      </c>
      <c r="C556" t="s">
        <v>154</v>
      </c>
      <c r="D556" t="s">
        <v>60</v>
      </c>
      <c r="E556">
        <v>5840</v>
      </c>
      <c r="F556" t="str">
        <f t="shared" si="50"/>
        <v>5</v>
      </c>
      <c r="G556">
        <v>6</v>
      </c>
      <c r="H556" t="s">
        <v>25</v>
      </c>
      <c r="I556" t="s">
        <v>28</v>
      </c>
      <c r="J556" t="str">
        <f t="shared" si="51"/>
        <v>Medium</v>
      </c>
      <c r="K556" t="s">
        <v>11</v>
      </c>
      <c r="L556" t="s">
        <v>11</v>
      </c>
      <c r="M556" t="s">
        <v>11</v>
      </c>
      <c r="N556">
        <v>0</v>
      </c>
      <c r="O556" t="str">
        <f t="shared" si="52"/>
        <v>Low</v>
      </c>
      <c r="P556" t="s">
        <v>21</v>
      </c>
      <c r="Q556">
        <v>2.52</v>
      </c>
      <c r="R556">
        <f t="shared" si="46"/>
        <v>0.126</v>
      </c>
      <c r="S556" t="s">
        <v>11</v>
      </c>
      <c r="T556" t="s">
        <v>11</v>
      </c>
      <c r="U556" t="s">
        <v>11</v>
      </c>
      <c r="V556" t="s">
        <v>11</v>
      </c>
      <c r="W556" t="s">
        <v>11</v>
      </c>
      <c r="X556" t="s">
        <v>11</v>
      </c>
    </row>
    <row r="557" spans="1:24" x14ac:dyDescent="0.35">
      <c r="A557" t="s">
        <v>184</v>
      </c>
      <c r="B557" t="s">
        <v>111</v>
      </c>
      <c r="C557" t="s">
        <v>154</v>
      </c>
      <c r="D557" t="s">
        <v>60</v>
      </c>
      <c r="E557">
        <v>5840</v>
      </c>
      <c r="F557" t="str">
        <f t="shared" si="50"/>
        <v>5</v>
      </c>
      <c r="G557">
        <v>6</v>
      </c>
      <c r="H557" t="s">
        <v>25</v>
      </c>
      <c r="I557" t="s">
        <v>28</v>
      </c>
      <c r="J557" t="str">
        <f t="shared" si="51"/>
        <v>Medium</v>
      </c>
      <c r="K557" t="s">
        <v>11</v>
      </c>
      <c r="L557" t="s">
        <v>11</v>
      </c>
      <c r="M557" t="s">
        <v>11</v>
      </c>
      <c r="N557">
        <v>0</v>
      </c>
      <c r="O557" t="str">
        <f t="shared" si="52"/>
        <v>Low</v>
      </c>
      <c r="P557" t="s">
        <v>24</v>
      </c>
      <c r="Q557">
        <v>2.35</v>
      </c>
      <c r="R557">
        <f t="shared" si="46"/>
        <v>0.11750000000000001</v>
      </c>
      <c r="S557" t="s">
        <v>11</v>
      </c>
      <c r="T557" t="s">
        <v>11</v>
      </c>
      <c r="U557" t="s">
        <v>11</v>
      </c>
      <c r="V557" t="s">
        <v>11</v>
      </c>
      <c r="W557" t="s">
        <v>11</v>
      </c>
      <c r="X557" t="s">
        <v>11</v>
      </c>
    </row>
    <row r="558" spans="1:24" x14ac:dyDescent="0.35">
      <c r="A558" t="s">
        <v>184</v>
      </c>
      <c r="B558" t="s">
        <v>111</v>
      </c>
      <c r="C558" t="s">
        <v>154</v>
      </c>
      <c r="D558" t="s">
        <v>60</v>
      </c>
      <c r="E558">
        <v>5840</v>
      </c>
      <c r="F558" t="str">
        <f t="shared" si="50"/>
        <v>5</v>
      </c>
      <c r="G558">
        <v>6</v>
      </c>
      <c r="H558" t="s">
        <v>25</v>
      </c>
      <c r="I558" t="s">
        <v>28</v>
      </c>
      <c r="J558" t="str">
        <f t="shared" si="51"/>
        <v>Medium</v>
      </c>
      <c r="K558" t="s">
        <v>11</v>
      </c>
      <c r="L558" t="s">
        <v>11</v>
      </c>
      <c r="M558" t="s">
        <v>11</v>
      </c>
      <c r="N558">
        <v>0</v>
      </c>
      <c r="O558" t="str">
        <f t="shared" si="52"/>
        <v>Low</v>
      </c>
      <c r="P558" t="s">
        <v>21</v>
      </c>
      <c r="Q558">
        <v>2.5099999999999998</v>
      </c>
      <c r="R558">
        <f t="shared" si="46"/>
        <v>0.1255</v>
      </c>
      <c r="S558" t="s">
        <v>11</v>
      </c>
      <c r="T558" t="s">
        <v>11</v>
      </c>
      <c r="U558" t="s">
        <v>11</v>
      </c>
      <c r="V558" t="s">
        <v>11</v>
      </c>
      <c r="W558" t="s">
        <v>11</v>
      </c>
      <c r="X558" t="s">
        <v>11</v>
      </c>
    </row>
    <row r="559" spans="1:24" x14ac:dyDescent="0.35">
      <c r="A559" t="s">
        <v>184</v>
      </c>
      <c r="B559" t="s">
        <v>111</v>
      </c>
      <c r="C559" t="s">
        <v>154</v>
      </c>
      <c r="D559" t="s">
        <v>60</v>
      </c>
      <c r="E559">
        <v>5840</v>
      </c>
      <c r="F559" t="str">
        <f t="shared" si="50"/>
        <v>5</v>
      </c>
      <c r="G559">
        <v>6</v>
      </c>
      <c r="H559" t="s">
        <v>25</v>
      </c>
      <c r="I559" t="s">
        <v>28</v>
      </c>
      <c r="J559" t="str">
        <f t="shared" si="51"/>
        <v>Medium</v>
      </c>
      <c r="K559" t="s">
        <v>11</v>
      </c>
      <c r="L559" t="s">
        <v>11</v>
      </c>
      <c r="M559" t="s">
        <v>11</v>
      </c>
      <c r="N559">
        <v>0</v>
      </c>
      <c r="O559" t="str">
        <f t="shared" si="52"/>
        <v>Low</v>
      </c>
      <c r="P559" t="s">
        <v>24</v>
      </c>
      <c r="Q559">
        <v>2.66</v>
      </c>
      <c r="R559">
        <f t="shared" si="46"/>
        <v>0.13300000000000001</v>
      </c>
      <c r="S559" t="s">
        <v>11</v>
      </c>
      <c r="T559" t="s">
        <v>11</v>
      </c>
      <c r="U559" t="s">
        <v>11</v>
      </c>
      <c r="V559" t="s">
        <v>11</v>
      </c>
      <c r="W559" t="s">
        <v>11</v>
      </c>
      <c r="X559" t="s">
        <v>11</v>
      </c>
    </row>
    <row r="560" spans="1:24" x14ac:dyDescent="0.35">
      <c r="A560" t="s">
        <v>184</v>
      </c>
      <c r="B560" t="s">
        <v>111</v>
      </c>
      <c r="C560" t="s">
        <v>154</v>
      </c>
      <c r="D560" t="s">
        <v>60</v>
      </c>
      <c r="E560">
        <v>5840</v>
      </c>
      <c r="F560" t="str">
        <f t="shared" si="50"/>
        <v>5</v>
      </c>
      <c r="G560">
        <v>6</v>
      </c>
      <c r="H560" t="s">
        <v>25</v>
      </c>
      <c r="I560" t="s">
        <v>28</v>
      </c>
      <c r="J560" t="str">
        <f t="shared" si="51"/>
        <v>Medium</v>
      </c>
      <c r="K560" t="s">
        <v>11</v>
      </c>
      <c r="L560" t="s">
        <v>11</v>
      </c>
      <c r="M560" t="s">
        <v>11</v>
      </c>
      <c r="N560">
        <v>0</v>
      </c>
      <c r="O560" t="str">
        <f t="shared" si="52"/>
        <v>Low</v>
      </c>
      <c r="P560" t="s">
        <v>21</v>
      </c>
      <c r="Q560">
        <v>2.2000000000000002</v>
      </c>
      <c r="R560">
        <f t="shared" si="46"/>
        <v>0.11000000000000001</v>
      </c>
      <c r="S560" t="s">
        <v>11</v>
      </c>
      <c r="T560" t="s">
        <v>11</v>
      </c>
      <c r="U560" t="s">
        <v>11</v>
      </c>
      <c r="V560" t="s">
        <v>11</v>
      </c>
      <c r="W560" t="s">
        <v>11</v>
      </c>
      <c r="X560" t="s">
        <v>11</v>
      </c>
    </row>
    <row r="561" spans="1:24" x14ac:dyDescent="0.35">
      <c r="A561" t="s">
        <v>184</v>
      </c>
      <c r="B561" t="s">
        <v>111</v>
      </c>
      <c r="C561" t="s">
        <v>154</v>
      </c>
      <c r="D561" t="s">
        <v>60</v>
      </c>
      <c r="E561">
        <v>5840</v>
      </c>
      <c r="F561" t="str">
        <f t="shared" si="50"/>
        <v>5</v>
      </c>
      <c r="G561">
        <v>6</v>
      </c>
      <c r="H561" t="s">
        <v>25</v>
      </c>
      <c r="I561" t="s">
        <v>28</v>
      </c>
      <c r="J561" t="str">
        <f t="shared" si="51"/>
        <v>Medium</v>
      </c>
      <c r="K561" t="s">
        <v>11</v>
      </c>
      <c r="L561" t="s">
        <v>11</v>
      </c>
      <c r="M561" t="s">
        <v>11</v>
      </c>
      <c r="N561">
        <v>0</v>
      </c>
      <c r="O561" t="str">
        <f t="shared" si="52"/>
        <v>Low</v>
      </c>
      <c r="P561" t="s">
        <v>24</v>
      </c>
      <c r="Q561">
        <v>1.98</v>
      </c>
      <c r="R561">
        <f t="shared" si="46"/>
        <v>9.9000000000000005E-2</v>
      </c>
      <c r="S561" t="s">
        <v>11</v>
      </c>
      <c r="T561" t="s">
        <v>11</v>
      </c>
      <c r="U561" t="s">
        <v>11</v>
      </c>
      <c r="V561" t="s">
        <v>11</v>
      </c>
      <c r="W561" t="s">
        <v>11</v>
      </c>
      <c r="X561" t="s">
        <v>11</v>
      </c>
    </row>
    <row r="562" spans="1:24" x14ac:dyDescent="0.35">
      <c r="A562" t="s">
        <v>184</v>
      </c>
      <c r="B562" t="s">
        <v>111</v>
      </c>
      <c r="C562" t="s">
        <v>154</v>
      </c>
      <c r="D562" t="s">
        <v>60</v>
      </c>
      <c r="E562">
        <v>5840</v>
      </c>
      <c r="F562" t="str">
        <f t="shared" si="50"/>
        <v>5</v>
      </c>
      <c r="G562">
        <v>6</v>
      </c>
      <c r="H562" t="s">
        <v>25</v>
      </c>
      <c r="I562" t="s">
        <v>28</v>
      </c>
      <c r="J562" t="str">
        <f t="shared" si="51"/>
        <v>Medium</v>
      </c>
      <c r="K562" t="s">
        <v>11</v>
      </c>
      <c r="L562" t="s">
        <v>11</v>
      </c>
      <c r="M562" t="s">
        <v>11</v>
      </c>
      <c r="N562">
        <v>0</v>
      </c>
      <c r="O562" t="str">
        <f t="shared" si="52"/>
        <v>Low</v>
      </c>
      <c r="P562" t="s">
        <v>21</v>
      </c>
      <c r="Q562">
        <v>2.02</v>
      </c>
      <c r="R562">
        <f t="shared" si="46"/>
        <v>0.10100000000000001</v>
      </c>
      <c r="S562" t="s">
        <v>11</v>
      </c>
      <c r="T562" t="s">
        <v>11</v>
      </c>
      <c r="U562" t="s">
        <v>11</v>
      </c>
      <c r="V562" t="s">
        <v>11</v>
      </c>
      <c r="W562" t="s">
        <v>11</v>
      </c>
      <c r="X562" t="s">
        <v>11</v>
      </c>
    </row>
    <row r="563" spans="1:24" x14ac:dyDescent="0.35">
      <c r="A563" t="s">
        <v>184</v>
      </c>
      <c r="B563" t="s">
        <v>111</v>
      </c>
      <c r="C563" t="s">
        <v>154</v>
      </c>
      <c r="D563" t="s">
        <v>60</v>
      </c>
      <c r="E563">
        <v>5840</v>
      </c>
      <c r="F563" t="str">
        <f t="shared" si="50"/>
        <v>5</v>
      </c>
      <c r="G563">
        <v>6</v>
      </c>
      <c r="H563" t="s">
        <v>25</v>
      </c>
      <c r="I563" t="s">
        <v>28</v>
      </c>
      <c r="J563" t="str">
        <f t="shared" si="51"/>
        <v>Medium</v>
      </c>
      <c r="K563" t="s">
        <v>11</v>
      </c>
      <c r="L563" t="s">
        <v>11</v>
      </c>
      <c r="M563" t="s">
        <v>11</v>
      </c>
      <c r="N563">
        <v>0</v>
      </c>
      <c r="O563" t="str">
        <f t="shared" si="52"/>
        <v>Low</v>
      </c>
      <c r="P563" t="s">
        <v>24</v>
      </c>
      <c r="Q563">
        <v>1.34</v>
      </c>
      <c r="R563">
        <f t="shared" si="46"/>
        <v>6.7000000000000004E-2</v>
      </c>
      <c r="S563" t="s">
        <v>11</v>
      </c>
      <c r="T563" t="s">
        <v>11</v>
      </c>
      <c r="U563" t="s">
        <v>11</v>
      </c>
      <c r="V563" t="s">
        <v>11</v>
      </c>
      <c r="W563" t="s">
        <v>11</v>
      </c>
      <c r="X563" t="s">
        <v>11</v>
      </c>
    </row>
    <row r="564" spans="1:24" x14ac:dyDescent="0.35">
      <c r="A564" t="s">
        <v>184</v>
      </c>
      <c r="B564" t="s">
        <v>111</v>
      </c>
      <c r="C564" t="s">
        <v>154</v>
      </c>
      <c r="D564" t="s">
        <v>60</v>
      </c>
      <c r="E564">
        <v>5840</v>
      </c>
      <c r="F564" t="str">
        <f t="shared" si="50"/>
        <v>5</v>
      </c>
      <c r="G564">
        <v>6</v>
      </c>
      <c r="H564" t="s">
        <v>25</v>
      </c>
      <c r="I564" t="s">
        <v>28</v>
      </c>
      <c r="J564" t="str">
        <f t="shared" si="51"/>
        <v>Medium</v>
      </c>
      <c r="K564" t="s">
        <v>11</v>
      </c>
      <c r="L564" t="s">
        <v>11</v>
      </c>
      <c r="M564" t="s">
        <v>11</v>
      </c>
      <c r="N564">
        <v>0</v>
      </c>
      <c r="O564" t="str">
        <f t="shared" si="52"/>
        <v>Low</v>
      </c>
      <c r="P564" t="s">
        <v>21</v>
      </c>
      <c r="Q564">
        <v>2.0499999999999998</v>
      </c>
      <c r="R564">
        <f t="shared" si="46"/>
        <v>0.10249999999999999</v>
      </c>
      <c r="S564" t="s">
        <v>11</v>
      </c>
      <c r="T564" t="s">
        <v>11</v>
      </c>
      <c r="U564" t="s">
        <v>11</v>
      </c>
      <c r="V564" t="s">
        <v>11</v>
      </c>
      <c r="W564" t="s">
        <v>11</v>
      </c>
      <c r="X564" t="s">
        <v>11</v>
      </c>
    </row>
    <row r="565" spans="1:24" x14ac:dyDescent="0.35">
      <c r="A565" t="s">
        <v>184</v>
      </c>
      <c r="B565" t="s">
        <v>111</v>
      </c>
      <c r="C565" t="s">
        <v>154</v>
      </c>
      <c r="D565" t="s">
        <v>60</v>
      </c>
      <c r="E565">
        <v>5840</v>
      </c>
      <c r="F565" t="str">
        <f t="shared" si="50"/>
        <v>5</v>
      </c>
      <c r="G565">
        <v>6</v>
      </c>
      <c r="H565" t="s">
        <v>25</v>
      </c>
      <c r="I565" t="s">
        <v>28</v>
      </c>
      <c r="J565" t="str">
        <f t="shared" si="51"/>
        <v>Medium</v>
      </c>
      <c r="K565" t="s">
        <v>11</v>
      </c>
      <c r="L565" t="s">
        <v>11</v>
      </c>
      <c r="M565" t="s">
        <v>11</v>
      </c>
      <c r="N565">
        <v>0</v>
      </c>
      <c r="O565" t="str">
        <f t="shared" si="52"/>
        <v>Low</v>
      </c>
      <c r="P565" t="s">
        <v>24</v>
      </c>
      <c r="Q565">
        <v>2.2599999999999998</v>
      </c>
      <c r="R565">
        <f t="shared" si="46"/>
        <v>0.11299999999999999</v>
      </c>
      <c r="S565" t="s">
        <v>11</v>
      </c>
      <c r="T565" t="s">
        <v>11</v>
      </c>
      <c r="U565" t="s">
        <v>11</v>
      </c>
      <c r="V565" t="s">
        <v>11</v>
      </c>
      <c r="W565" t="s">
        <v>11</v>
      </c>
      <c r="X565" t="s">
        <v>11</v>
      </c>
    </row>
    <row r="566" spans="1:24" x14ac:dyDescent="0.35">
      <c r="A566" t="s">
        <v>184</v>
      </c>
      <c r="B566" t="s">
        <v>111</v>
      </c>
      <c r="C566" t="s">
        <v>154</v>
      </c>
      <c r="D566" t="s">
        <v>60</v>
      </c>
      <c r="E566">
        <v>5840</v>
      </c>
      <c r="F566" t="str">
        <f t="shared" si="50"/>
        <v>5</v>
      </c>
      <c r="G566">
        <v>6</v>
      </c>
      <c r="H566" t="s">
        <v>25</v>
      </c>
      <c r="I566" t="s">
        <v>28</v>
      </c>
      <c r="J566" t="str">
        <f t="shared" si="51"/>
        <v>Medium</v>
      </c>
      <c r="K566" t="s">
        <v>11</v>
      </c>
      <c r="L566" t="s">
        <v>11</v>
      </c>
      <c r="M566" t="s">
        <v>11</v>
      </c>
      <c r="N566">
        <v>0</v>
      </c>
      <c r="O566" t="str">
        <f t="shared" si="52"/>
        <v>Low</v>
      </c>
      <c r="P566" t="s">
        <v>21</v>
      </c>
      <c r="Q566">
        <v>2.97</v>
      </c>
      <c r="R566">
        <f t="shared" si="46"/>
        <v>0.14850000000000002</v>
      </c>
      <c r="S566" t="s">
        <v>11</v>
      </c>
      <c r="T566" t="s">
        <v>11</v>
      </c>
      <c r="U566" t="s">
        <v>11</v>
      </c>
      <c r="V566" t="s">
        <v>11</v>
      </c>
      <c r="W566" t="s">
        <v>11</v>
      </c>
      <c r="X566" t="s">
        <v>11</v>
      </c>
    </row>
    <row r="567" spans="1:24" x14ac:dyDescent="0.35">
      <c r="A567" t="s">
        <v>184</v>
      </c>
      <c r="B567" t="s">
        <v>111</v>
      </c>
      <c r="C567" t="s">
        <v>154</v>
      </c>
      <c r="D567" t="s">
        <v>60</v>
      </c>
      <c r="E567">
        <v>5840</v>
      </c>
      <c r="F567" t="str">
        <f t="shared" si="50"/>
        <v>5</v>
      </c>
      <c r="G567">
        <v>6</v>
      </c>
      <c r="H567" t="s">
        <v>25</v>
      </c>
      <c r="I567" t="s">
        <v>28</v>
      </c>
      <c r="J567" t="str">
        <f t="shared" si="51"/>
        <v>Medium</v>
      </c>
      <c r="K567" t="s">
        <v>11</v>
      </c>
      <c r="L567" t="s">
        <v>11</v>
      </c>
      <c r="M567" t="s">
        <v>11</v>
      </c>
      <c r="N567">
        <v>0</v>
      </c>
      <c r="O567" t="str">
        <f t="shared" si="52"/>
        <v>Low</v>
      </c>
      <c r="P567" t="s">
        <v>24</v>
      </c>
      <c r="Q567">
        <v>3.13</v>
      </c>
      <c r="R567">
        <f t="shared" si="46"/>
        <v>0.1565</v>
      </c>
      <c r="S567" t="s">
        <v>11</v>
      </c>
      <c r="T567" t="s">
        <v>11</v>
      </c>
      <c r="U567" t="s">
        <v>11</v>
      </c>
      <c r="V567" t="s">
        <v>11</v>
      </c>
      <c r="W567" t="s">
        <v>11</v>
      </c>
      <c r="X567" t="s">
        <v>11</v>
      </c>
    </row>
    <row r="568" spans="1:24" x14ac:dyDescent="0.35">
      <c r="A568" t="s">
        <v>184</v>
      </c>
      <c r="B568" t="s">
        <v>111</v>
      </c>
      <c r="C568" t="s">
        <v>154</v>
      </c>
      <c r="D568" t="s">
        <v>60</v>
      </c>
      <c r="E568">
        <v>5840</v>
      </c>
      <c r="F568" t="str">
        <f t="shared" si="50"/>
        <v>5</v>
      </c>
      <c r="G568">
        <v>6</v>
      </c>
      <c r="H568" t="s">
        <v>25</v>
      </c>
      <c r="I568" t="s">
        <v>28</v>
      </c>
      <c r="J568" t="str">
        <f t="shared" si="51"/>
        <v>Medium</v>
      </c>
      <c r="K568" t="s">
        <v>11</v>
      </c>
      <c r="L568" t="s">
        <v>11</v>
      </c>
      <c r="M568" t="s">
        <v>11</v>
      </c>
      <c r="N568">
        <v>0</v>
      </c>
      <c r="O568" t="str">
        <f t="shared" si="52"/>
        <v>Low</v>
      </c>
      <c r="P568" t="s">
        <v>21</v>
      </c>
      <c r="Q568">
        <v>2.2599999999999998</v>
      </c>
      <c r="R568">
        <f t="shared" si="46"/>
        <v>0.11299999999999999</v>
      </c>
      <c r="S568" t="s">
        <v>11</v>
      </c>
      <c r="T568" t="s">
        <v>11</v>
      </c>
      <c r="U568" t="s">
        <v>11</v>
      </c>
      <c r="V568" t="s">
        <v>11</v>
      </c>
      <c r="W568" t="s">
        <v>11</v>
      </c>
      <c r="X568" t="s">
        <v>11</v>
      </c>
    </row>
    <row r="569" spans="1:24" x14ac:dyDescent="0.35">
      <c r="A569" t="s">
        <v>184</v>
      </c>
      <c r="B569" t="s">
        <v>111</v>
      </c>
      <c r="C569" t="s">
        <v>154</v>
      </c>
      <c r="D569" t="s">
        <v>60</v>
      </c>
      <c r="E569">
        <v>5840</v>
      </c>
      <c r="F569" t="str">
        <f t="shared" si="50"/>
        <v>5</v>
      </c>
      <c r="G569">
        <v>6</v>
      </c>
      <c r="H569" t="s">
        <v>25</v>
      </c>
      <c r="I569" t="s">
        <v>28</v>
      </c>
      <c r="J569" t="str">
        <f t="shared" si="51"/>
        <v>Medium</v>
      </c>
      <c r="K569" t="s">
        <v>11</v>
      </c>
      <c r="L569" t="s">
        <v>11</v>
      </c>
      <c r="M569" t="s">
        <v>11</v>
      </c>
      <c r="N569">
        <v>0</v>
      </c>
      <c r="O569" t="str">
        <f t="shared" si="52"/>
        <v>Low</v>
      </c>
      <c r="P569" t="s">
        <v>24</v>
      </c>
      <c r="Q569">
        <v>1.84</v>
      </c>
      <c r="R569">
        <f t="shared" si="46"/>
        <v>9.2000000000000012E-2</v>
      </c>
      <c r="S569" t="s">
        <v>11</v>
      </c>
      <c r="T569" t="s">
        <v>11</v>
      </c>
      <c r="U569" t="s">
        <v>11</v>
      </c>
      <c r="V569" t="s">
        <v>11</v>
      </c>
      <c r="W569" t="s">
        <v>11</v>
      </c>
      <c r="X569" t="s">
        <v>11</v>
      </c>
    </row>
    <row r="570" spans="1:24" x14ac:dyDescent="0.35">
      <c r="A570" t="s">
        <v>184</v>
      </c>
      <c r="B570" t="s">
        <v>111</v>
      </c>
      <c r="C570" t="s">
        <v>154</v>
      </c>
      <c r="D570" t="s">
        <v>60</v>
      </c>
      <c r="E570">
        <v>5840</v>
      </c>
      <c r="F570" t="str">
        <f t="shared" si="50"/>
        <v>5</v>
      </c>
      <c r="G570">
        <v>6</v>
      </c>
      <c r="H570" t="s">
        <v>25</v>
      </c>
      <c r="I570" t="s">
        <v>28</v>
      </c>
      <c r="J570" t="str">
        <f t="shared" si="51"/>
        <v>Medium</v>
      </c>
      <c r="K570" t="s">
        <v>11</v>
      </c>
      <c r="L570" t="s">
        <v>11</v>
      </c>
      <c r="M570" t="s">
        <v>11</v>
      </c>
      <c r="N570">
        <v>0</v>
      </c>
      <c r="O570" t="str">
        <f t="shared" si="52"/>
        <v>Low</v>
      </c>
      <c r="P570" t="s">
        <v>21</v>
      </c>
      <c r="Q570">
        <v>2.96</v>
      </c>
      <c r="R570">
        <f t="shared" si="46"/>
        <v>0.14799999999999999</v>
      </c>
      <c r="S570" t="s">
        <v>11</v>
      </c>
      <c r="T570" t="s">
        <v>11</v>
      </c>
      <c r="U570" t="s">
        <v>11</v>
      </c>
      <c r="V570" t="s">
        <v>11</v>
      </c>
      <c r="W570" t="s">
        <v>11</v>
      </c>
      <c r="X570" t="s">
        <v>11</v>
      </c>
    </row>
    <row r="571" spans="1:24" x14ac:dyDescent="0.35">
      <c r="A571" t="s">
        <v>184</v>
      </c>
      <c r="B571" t="s">
        <v>111</v>
      </c>
      <c r="C571" t="s">
        <v>154</v>
      </c>
      <c r="D571" t="s">
        <v>60</v>
      </c>
      <c r="E571">
        <v>5840</v>
      </c>
      <c r="F571" t="str">
        <f t="shared" si="50"/>
        <v>5</v>
      </c>
      <c r="G571">
        <v>6</v>
      </c>
      <c r="H571" t="s">
        <v>25</v>
      </c>
      <c r="I571" t="s">
        <v>28</v>
      </c>
      <c r="J571" t="str">
        <f t="shared" si="51"/>
        <v>Medium</v>
      </c>
      <c r="K571" t="s">
        <v>11</v>
      </c>
      <c r="L571" t="s">
        <v>11</v>
      </c>
      <c r="M571" t="s">
        <v>11</v>
      </c>
      <c r="N571">
        <v>0</v>
      </c>
      <c r="O571" t="str">
        <f t="shared" si="52"/>
        <v>Low</v>
      </c>
      <c r="P571" t="s">
        <v>24</v>
      </c>
      <c r="Q571">
        <v>2.81</v>
      </c>
      <c r="R571">
        <f t="shared" si="46"/>
        <v>0.14050000000000001</v>
      </c>
      <c r="S571" t="s">
        <v>11</v>
      </c>
      <c r="T571" t="s">
        <v>11</v>
      </c>
      <c r="U571" t="s">
        <v>11</v>
      </c>
      <c r="V571" t="s">
        <v>11</v>
      </c>
      <c r="W571" t="s">
        <v>11</v>
      </c>
      <c r="X571" t="s">
        <v>11</v>
      </c>
    </row>
    <row r="572" spans="1:24" x14ac:dyDescent="0.35">
      <c r="A572" t="s">
        <v>184</v>
      </c>
      <c r="B572" t="s">
        <v>111</v>
      </c>
      <c r="C572" t="s">
        <v>154</v>
      </c>
      <c r="D572" t="s">
        <v>60</v>
      </c>
      <c r="E572">
        <v>5840</v>
      </c>
      <c r="F572" t="str">
        <f t="shared" si="50"/>
        <v>5</v>
      </c>
      <c r="G572">
        <v>6</v>
      </c>
      <c r="H572" t="s">
        <v>25</v>
      </c>
      <c r="I572" t="s">
        <v>28</v>
      </c>
      <c r="J572" t="str">
        <f t="shared" si="51"/>
        <v>Medium</v>
      </c>
      <c r="K572" t="s">
        <v>11</v>
      </c>
      <c r="L572" t="s">
        <v>11</v>
      </c>
      <c r="M572" t="s">
        <v>11</v>
      </c>
      <c r="N572">
        <v>0</v>
      </c>
      <c r="O572" t="str">
        <f t="shared" si="52"/>
        <v>Low</v>
      </c>
      <c r="P572" t="s">
        <v>21</v>
      </c>
      <c r="Q572">
        <v>1.39</v>
      </c>
      <c r="R572">
        <f t="shared" si="46"/>
        <v>6.9499999999999992E-2</v>
      </c>
      <c r="S572" t="s">
        <v>11</v>
      </c>
      <c r="T572" t="s">
        <v>11</v>
      </c>
      <c r="U572" t="s">
        <v>11</v>
      </c>
      <c r="V572" t="s">
        <v>11</v>
      </c>
      <c r="W572" t="s">
        <v>11</v>
      </c>
      <c r="X572" t="s">
        <v>11</v>
      </c>
    </row>
    <row r="573" spans="1:24" x14ac:dyDescent="0.35">
      <c r="A573" t="s">
        <v>184</v>
      </c>
      <c r="B573" t="s">
        <v>111</v>
      </c>
      <c r="C573" t="s">
        <v>154</v>
      </c>
      <c r="D573" t="s">
        <v>60</v>
      </c>
      <c r="E573">
        <v>5840</v>
      </c>
      <c r="F573" t="str">
        <f t="shared" si="50"/>
        <v>5</v>
      </c>
      <c r="G573">
        <v>6</v>
      </c>
      <c r="H573" t="s">
        <v>25</v>
      </c>
      <c r="I573" t="s">
        <v>28</v>
      </c>
      <c r="J573" t="str">
        <f t="shared" si="51"/>
        <v>Medium</v>
      </c>
      <c r="K573" t="s">
        <v>11</v>
      </c>
      <c r="L573" t="s">
        <v>11</v>
      </c>
      <c r="M573" t="s">
        <v>11</v>
      </c>
      <c r="N573">
        <v>0</v>
      </c>
      <c r="O573" t="str">
        <f t="shared" si="52"/>
        <v>Low</v>
      </c>
      <c r="P573" t="s">
        <v>24</v>
      </c>
      <c r="Q573">
        <v>1.47</v>
      </c>
      <c r="R573">
        <f t="shared" si="46"/>
        <v>7.3499999999999996E-2</v>
      </c>
      <c r="S573" t="s">
        <v>11</v>
      </c>
      <c r="T573" t="s">
        <v>11</v>
      </c>
      <c r="U573" t="s">
        <v>11</v>
      </c>
      <c r="V573" t="s">
        <v>11</v>
      </c>
      <c r="W573" t="s">
        <v>11</v>
      </c>
      <c r="X573" t="s">
        <v>11</v>
      </c>
    </row>
    <row r="574" spans="1:24" x14ac:dyDescent="0.35">
      <c r="A574" t="s">
        <v>184</v>
      </c>
      <c r="B574" t="s">
        <v>111</v>
      </c>
      <c r="C574" t="s">
        <v>154</v>
      </c>
      <c r="D574" t="s">
        <v>60</v>
      </c>
      <c r="E574">
        <v>5840</v>
      </c>
      <c r="F574" t="str">
        <f t="shared" si="50"/>
        <v>5</v>
      </c>
      <c r="G574">
        <v>6</v>
      </c>
      <c r="H574" t="s">
        <v>25</v>
      </c>
      <c r="I574" t="s">
        <v>28</v>
      </c>
      <c r="J574" t="str">
        <f t="shared" si="51"/>
        <v>Medium</v>
      </c>
      <c r="K574" t="s">
        <v>11</v>
      </c>
      <c r="L574" t="s">
        <v>11</v>
      </c>
      <c r="M574" t="s">
        <v>11</v>
      </c>
      <c r="N574">
        <v>0</v>
      </c>
      <c r="O574" t="str">
        <f t="shared" si="52"/>
        <v>Low</v>
      </c>
      <c r="P574" t="s">
        <v>21</v>
      </c>
      <c r="Q574">
        <v>2.87</v>
      </c>
      <c r="R574">
        <f t="shared" si="46"/>
        <v>0.14350000000000002</v>
      </c>
      <c r="S574" t="s">
        <v>11</v>
      </c>
      <c r="T574" t="s">
        <v>11</v>
      </c>
      <c r="U574" t="s">
        <v>11</v>
      </c>
      <c r="V574" t="s">
        <v>11</v>
      </c>
      <c r="W574" t="s">
        <v>11</v>
      </c>
      <c r="X574" t="s">
        <v>11</v>
      </c>
    </row>
    <row r="575" spans="1:24" x14ac:dyDescent="0.35">
      <c r="A575" t="s">
        <v>184</v>
      </c>
      <c r="B575" t="s">
        <v>111</v>
      </c>
      <c r="C575" t="s">
        <v>154</v>
      </c>
      <c r="D575" t="s">
        <v>60</v>
      </c>
      <c r="E575">
        <v>5840</v>
      </c>
      <c r="F575" t="str">
        <f t="shared" si="50"/>
        <v>5</v>
      </c>
      <c r="G575">
        <v>6</v>
      </c>
      <c r="H575" t="s">
        <v>25</v>
      </c>
      <c r="I575" t="s">
        <v>28</v>
      </c>
      <c r="J575" t="str">
        <f t="shared" si="51"/>
        <v>Medium</v>
      </c>
      <c r="K575" t="s">
        <v>11</v>
      </c>
      <c r="L575" t="s">
        <v>11</v>
      </c>
      <c r="M575" t="s">
        <v>11</v>
      </c>
      <c r="N575">
        <v>0</v>
      </c>
      <c r="O575" t="str">
        <f t="shared" si="52"/>
        <v>Low</v>
      </c>
      <c r="P575" t="s">
        <v>24</v>
      </c>
      <c r="Q575">
        <v>2.15</v>
      </c>
      <c r="R575">
        <f t="shared" si="46"/>
        <v>0.1075</v>
      </c>
      <c r="S575" t="s">
        <v>11</v>
      </c>
      <c r="T575" t="s">
        <v>11</v>
      </c>
      <c r="U575" t="s">
        <v>11</v>
      </c>
      <c r="V575" t="s">
        <v>11</v>
      </c>
      <c r="W575" t="s">
        <v>11</v>
      </c>
      <c r="X575" t="s">
        <v>11</v>
      </c>
    </row>
    <row r="576" spans="1:24" x14ac:dyDescent="0.35">
      <c r="A576" t="s">
        <v>184</v>
      </c>
      <c r="B576" t="s">
        <v>111</v>
      </c>
      <c r="C576" t="s">
        <v>154</v>
      </c>
      <c r="D576" t="s">
        <v>60</v>
      </c>
      <c r="E576">
        <v>5840</v>
      </c>
      <c r="F576" t="str">
        <f t="shared" si="50"/>
        <v>5</v>
      </c>
      <c r="G576">
        <v>6</v>
      </c>
      <c r="H576" t="s">
        <v>25</v>
      </c>
      <c r="I576" t="s">
        <v>28</v>
      </c>
      <c r="J576" t="str">
        <f t="shared" si="51"/>
        <v>Medium</v>
      </c>
      <c r="K576" t="s">
        <v>11</v>
      </c>
      <c r="L576" t="s">
        <v>11</v>
      </c>
      <c r="M576" t="s">
        <v>11</v>
      </c>
      <c r="N576">
        <v>0</v>
      </c>
      <c r="O576" t="str">
        <f t="shared" si="52"/>
        <v>Low</v>
      </c>
      <c r="P576" t="s">
        <v>21</v>
      </c>
      <c r="Q576">
        <v>2.69</v>
      </c>
      <c r="R576">
        <f t="shared" si="46"/>
        <v>0.13450000000000001</v>
      </c>
      <c r="S576" t="s">
        <v>11</v>
      </c>
      <c r="T576" t="s">
        <v>11</v>
      </c>
      <c r="U576" t="s">
        <v>11</v>
      </c>
      <c r="V576" t="s">
        <v>11</v>
      </c>
      <c r="W576" t="s">
        <v>11</v>
      </c>
      <c r="X576" t="s">
        <v>11</v>
      </c>
    </row>
    <row r="577" spans="1:24" x14ac:dyDescent="0.35">
      <c r="A577" t="s">
        <v>184</v>
      </c>
      <c r="B577" t="s">
        <v>111</v>
      </c>
      <c r="C577" t="s">
        <v>154</v>
      </c>
      <c r="D577" t="s">
        <v>60</v>
      </c>
      <c r="E577">
        <v>5840</v>
      </c>
      <c r="F577" t="str">
        <f t="shared" si="50"/>
        <v>5</v>
      </c>
      <c r="G577">
        <v>6</v>
      </c>
      <c r="H577" t="s">
        <v>25</v>
      </c>
      <c r="I577" t="s">
        <v>28</v>
      </c>
      <c r="J577" t="str">
        <f t="shared" si="51"/>
        <v>Medium</v>
      </c>
      <c r="K577" t="s">
        <v>11</v>
      </c>
      <c r="L577" t="s">
        <v>11</v>
      </c>
      <c r="M577" t="s">
        <v>11</v>
      </c>
      <c r="N577">
        <v>0</v>
      </c>
      <c r="O577" t="str">
        <f t="shared" si="52"/>
        <v>Low</v>
      </c>
      <c r="P577" t="s">
        <v>24</v>
      </c>
      <c r="Q577">
        <v>2.5299999999999998</v>
      </c>
      <c r="R577">
        <f t="shared" si="46"/>
        <v>0.1265</v>
      </c>
      <c r="S577" t="s">
        <v>11</v>
      </c>
      <c r="T577" t="s">
        <v>11</v>
      </c>
      <c r="U577" t="s">
        <v>11</v>
      </c>
      <c r="V577" t="s">
        <v>11</v>
      </c>
      <c r="W577" t="s">
        <v>11</v>
      </c>
      <c r="X577" t="s">
        <v>11</v>
      </c>
    </row>
    <row r="578" spans="1:24" x14ac:dyDescent="0.35">
      <c r="A578" t="s">
        <v>184</v>
      </c>
      <c r="B578" t="s">
        <v>111</v>
      </c>
      <c r="C578" t="s">
        <v>154</v>
      </c>
      <c r="D578" t="s">
        <v>60</v>
      </c>
      <c r="E578">
        <v>5840</v>
      </c>
      <c r="F578" t="str">
        <f t="shared" si="50"/>
        <v>5</v>
      </c>
      <c r="G578">
        <v>6</v>
      </c>
      <c r="H578" t="s">
        <v>25</v>
      </c>
      <c r="I578" t="s">
        <v>28</v>
      </c>
      <c r="J578" t="str">
        <f t="shared" si="51"/>
        <v>Medium</v>
      </c>
      <c r="K578" t="s">
        <v>11</v>
      </c>
      <c r="L578" t="s">
        <v>11</v>
      </c>
      <c r="M578" t="s">
        <v>11</v>
      </c>
      <c r="N578">
        <v>0</v>
      </c>
      <c r="O578" t="str">
        <f t="shared" si="52"/>
        <v>Low</v>
      </c>
      <c r="P578" t="s">
        <v>21</v>
      </c>
      <c r="Q578">
        <v>2.96</v>
      </c>
      <c r="R578">
        <f t="shared" si="46"/>
        <v>0.14799999999999999</v>
      </c>
      <c r="S578" t="s">
        <v>11</v>
      </c>
      <c r="T578" t="s">
        <v>11</v>
      </c>
      <c r="U578" t="s">
        <v>11</v>
      </c>
      <c r="V578" t="s">
        <v>11</v>
      </c>
      <c r="W578" t="s">
        <v>11</v>
      </c>
      <c r="X578" t="s">
        <v>11</v>
      </c>
    </row>
    <row r="579" spans="1:24" x14ac:dyDescent="0.35">
      <c r="A579" t="s">
        <v>184</v>
      </c>
      <c r="B579" t="s">
        <v>111</v>
      </c>
      <c r="C579" t="s">
        <v>154</v>
      </c>
      <c r="D579" t="s">
        <v>60</v>
      </c>
      <c r="E579">
        <v>5840</v>
      </c>
      <c r="F579" t="str">
        <f t="shared" si="50"/>
        <v>5</v>
      </c>
      <c r="G579">
        <v>6</v>
      </c>
      <c r="H579" t="s">
        <v>25</v>
      </c>
      <c r="I579" t="s">
        <v>28</v>
      </c>
      <c r="J579" t="str">
        <f t="shared" si="51"/>
        <v>Medium</v>
      </c>
      <c r="K579" t="s">
        <v>11</v>
      </c>
      <c r="L579" t="s">
        <v>11</v>
      </c>
      <c r="M579" t="s">
        <v>11</v>
      </c>
      <c r="N579">
        <v>0</v>
      </c>
      <c r="O579" t="str">
        <f t="shared" si="52"/>
        <v>Low</v>
      </c>
      <c r="P579" t="s">
        <v>24</v>
      </c>
      <c r="Q579">
        <v>3.2</v>
      </c>
      <c r="R579">
        <f t="shared" si="46"/>
        <v>0.16000000000000003</v>
      </c>
      <c r="S579" t="s">
        <v>11</v>
      </c>
      <c r="T579" t="s">
        <v>11</v>
      </c>
      <c r="U579" t="s">
        <v>11</v>
      </c>
      <c r="V579" t="s">
        <v>11</v>
      </c>
      <c r="W579" t="s">
        <v>11</v>
      </c>
      <c r="X579" t="s">
        <v>11</v>
      </c>
    </row>
    <row r="580" spans="1:24" x14ac:dyDescent="0.35">
      <c r="A580" t="s">
        <v>184</v>
      </c>
      <c r="B580" t="s">
        <v>111</v>
      </c>
      <c r="C580" t="s">
        <v>154</v>
      </c>
      <c r="D580" t="s">
        <v>60</v>
      </c>
      <c r="E580">
        <v>5840</v>
      </c>
      <c r="F580" t="str">
        <f t="shared" ref="F580:F585" si="53">IF(E580&lt;366, "1", IF(E580&lt;731, "2", IF(E580&lt;1096, "3", IF(E580&lt;1461, "4", IF(E580&gt;1460, "5")))))</f>
        <v>5</v>
      </c>
      <c r="G580">
        <v>6</v>
      </c>
      <c r="H580" t="s">
        <v>25</v>
      </c>
      <c r="I580" t="s">
        <v>28</v>
      </c>
      <c r="J580" t="str">
        <f t="shared" ref="J580:J585" si="54">IF(I580="silt clay","Fine",IF(I580="clay","Fine",IF(I580="sandy clay","Fine",IF(I580="sandy clay loam","Coarse",IF(I580="Sandy loam","Coarse",IF(I580="loamy sand","Coarse",IF(I580="organic","Organic","Medium")))))))</f>
        <v>Medium</v>
      </c>
      <c r="K580" t="s">
        <v>11</v>
      </c>
      <c r="L580" t="s">
        <v>11</v>
      </c>
      <c r="M580" t="s">
        <v>11</v>
      </c>
      <c r="N580">
        <v>0</v>
      </c>
      <c r="O580" t="str">
        <f t="shared" si="52"/>
        <v>Low</v>
      </c>
      <c r="P580" t="s">
        <v>21</v>
      </c>
      <c r="Q580">
        <v>2.86</v>
      </c>
      <c r="R580">
        <f t="shared" si="46"/>
        <v>0.14299999999999999</v>
      </c>
      <c r="S580" t="s">
        <v>11</v>
      </c>
      <c r="T580" t="s">
        <v>11</v>
      </c>
      <c r="U580" t="s">
        <v>11</v>
      </c>
      <c r="V580" t="s">
        <v>11</v>
      </c>
      <c r="W580" t="s">
        <v>11</v>
      </c>
      <c r="X580" t="s">
        <v>11</v>
      </c>
    </row>
    <row r="581" spans="1:24" x14ac:dyDescent="0.35">
      <c r="A581" t="s">
        <v>184</v>
      </c>
      <c r="B581" t="s">
        <v>111</v>
      </c>
      <c r="C581" t="s">
        <v>154</v>
      </c>
      <c r="D581" t="s">
        <v>60</v>
      </c>
      <c r="E581">
        <v>5840</v>
      </c>
      <c r="F581" t="str">
        <f t="shared" si="53"/>
        <v>5</v>
      </c>
      <c r="G581">
        <v>6</v>
      </c>
      <c r="H581" t="s">
        <v>25</v>
      </c>
      <c r="I581" t="s">
        <v>28</v>
      </c>
      <c r="J581" t="str">
        <f t="shared" si="54"/>
        <v>Medium</v>
      </c>
      <c r="K581" t="s">
        <v>11</v>
      </c>
      <c r="L581" t="s">
        <v>11</v>
      </c>
      <c r="M581" t="s">
        <v>11</v>
      </c>
      <c r="N581">
        <v>0</v>
      </c>
      <c r="O581" t="str">
        <f t="shared" si="52"/>
        <v>Low</v>
      </c>
      <c r="P581" t="s">
        <v>24</v>
      </c>
      <c r="Q581">
        <v>3.07</v>
      </c>
      <c r="R581">
        <f t="shared" si="46"/>
        <v>0.1535</v>
      </c>
      <c r="S581" t="s">
        <v>11</v>
      </c>
      <c r="T581" t="s">
        <v>11</v>
      </c>
      <c r="U581" t="s">
        <v>11</v>
      </c>
      <c r="V581" t="s">
        <v>11</v>
      </c>
      <c r="W581" t="s">
        <v>11</v>
      </c>
      <c r="X581" t="s">
        <v>11</v>
      </c>
    </row>
    <row r="582" spans="1:24" x14ac:dyDescent="0.35">
      <c r="A582" t="s">
        <v>184</v>
      </c>
      <c r="B582" t="s">
        <v>111</v>
      </c>
      <c r="C582" t="s">
        <v>154</v>
      </c>
      <c r="D582" t="s">
        <v>60</v>
      </c>
      <c r="E582">
        <v>5840</v>
      </c>
      <c r="F582" t="str">
        <f t="shared" si="53"/>
        <v>5</v>
      </c>
      <c r="G582">
        <v>6</v>
      </c>
      <c r="H582" t="s">
        <v>25</v>
      </c>
      <c r="I582" t="s">
        <v>28</v>
      </c>
      <c r="J582" t="str">
        <f t="shared" si="54"/>
        <v>Medium</v>
      </c>
      <c r="K582" t="s">
        <v>11</v>
      </c>
      <c r="L582" t="s">
        <v>11</v>
      </c>
      <c r="M582" t="s">
        <v>11</v>
      </c>
      <c r="N582">
        <v>0</v>
      </c>
      <c r="O582" t="str">
        <f t="shared" si="52"/>
        <v>Low</v>
      </c>
      <c r="P582" t="s">
        <v>21</v>
      </c>
      <c r="Q582">
        <v>1.19</v>
      </c>
      <c r="R582">
        <f t="shared" si="46"/>
        <v>5.9499999999999997E-2</v>
      </c>
      <c r="S582" t="s">
        <v>11</v>
      </c>
      <c r="T582" t="s">
        <v>11</v>
      </c>
      <c r="U582" t="s">
        <v>11</v>
      </c>
      <c r="V582" t="s">
        <v>11</v>
      </c>
      <c r="W582" t="s">
        <v>11</v>
      </c>
      <c r="X582" t="s">
        <v>11</v>
      </c>
    </row>
    <row r="583" spans="1:24" x14ac:dyDescent="0.35">
      <c r="A583" t="s">
        <v>184</v>
      </c>
      <c r="B583" t="s">
        <v>111</v>
      </c>
      <c r="C583" t="s">
        <v>154</v>
      </c>
      <c r="D583" t="s">
        <v>60</v>
      </c>
      <c r="E583">
        <v>5840</v>
      </c>
      <c r="F583" t="str">
        <f t="shared" si="53"/>
        <v>5</v>
      </c>
      <c r="G583">
        <v>6</v>
      </c>
      <c r="H583" t="s">
        <v>25</v>
      </c>
      <c r="I583" t="s">
        <v>28</v>
      </c>
      <c r="J583" t="str">
        <f t="shared" si="54"/>
        <v>Medium</v>
      </c>
      <c r="K583" t="s">
        <v>11</v>
      </c>
      <c r="L583" t="s">
        <v>11</v>
      </c>
      <c r="M583" t="s">
        <v>11</v>
      </c>
      <c r="N583">
        <v>0</v>
      </c>
      <c r="O583" t="str">
        <f t="shared" si="52"/>
        <v>Low</v>
      </c>
      <c r="P583" t="s">
        <v>24</v>
      </c>
      <c r="Q583">
        <v>2.17</v>
      </c>
      <c r="R583">
        <f t="shared" si="46"/>
        <v>0.1085</v>
      </c>
      <c r="S583" t="s">
        <v>11</v>
      </c>
      <c r="T583" t="s">
        <v>11</v>
      </c>
      <c r="U583" t="s">
        <v>11</v>
      </c>
      <c r="V583" t="s">
        <v>11</v>
      </c>
      <c r="W583" t="s">
        <v>11</v>
      </c>
      <c r="X583" t="s">
        <v>11</v>
      </c>
    </row>
    <row r="584" spans="1:24" x14ac:dyDescent="0.35">
      <c r="A584" t="s">
        <v>184</v>
      </c>
      <c r="B584" t="s">
        <v>111</v>
      </c>
      <c r="C584" t="s">
        <v>154</v>
      </c>
      <c r="D584" t="s">
        <v>60</v>
      </c>
      <c r="E584">
        <v>5840</v>
      </c>
      <c r="F584" t="str">
        <f t="shared" si="53"/>
        <v>5</v>
      </c>
      <c r="G584">
        <v>6</v>
      </c>
      <c r="H584" t="s">
        <v>25</v>
      </c>
      <c r="I584" t="s">
        <v>28</v>
      </c>
      <c r="J584" t="str">
        <f t="shared" si="54"/>
        <v>Medium</v>
      </c>
      <c r="K584" t="s">
        <v>11</v>
      </c>
      <c r="L584" t="s">
        <v>11</v>
      </c>
      <c r="M584" t="s">
        <v>11</v>
      </c>
      <c r="N584">
        <v>0</v>
      </c>
      <c r="O584" t="str">
        <f t="shared" si="52"/>
        <v>Low</v>
      </c>
      <c r="P584" t="s">
        <v>21</v>
      </c>
      <c r="Q584">
        <v>2.4300000000000002</v>
      </c>
      <c r="R584">
        <f t="shared" si="46"/>
        <v>0.12150000000000001</v>
      </c>
      <c r="S584" t="s">
        <v>11</v>
      </c>
      <c r="T584" t="s">
        <v>11</v>
      </c>
      <c r="U584" t="s">
        <v>11</v>
      </c>
      <c r="V584" t="s">
        <v>11</v>
      </c>
      <c r="W584" t="s">
        <v>11</v>
      </c>
      <c r="X584" t="s">
        <v>11</v>
      </c>
    </row>
    <row r="585" spans="1:24" x14ac:dyDescent="0.35">
      <c r="A585" t="s">
        <v>184</v>
      </c>
      <c r="B585" t="s">
        <v>111</v>
      </c>
      <c r="C585" t="s">
        <v>154</v>
      </c>
      <c r="D585" t="s">
        <v>60</v>
      </c>
      <c r="E585">
        <v>5840</v>
      </c>
      <c r="F585" t="str">
        <f t="shared" si="53"/>
        <v>5</v>
      </c>
      <c r="G585">
        <v>6</v>
      </c>
      <c r="H585" t="s">
        <v>25</v>
      </c>
      <c r="I585" t="s">
        <v>28</v>
      </c>
      <c r="J585" t="str">
        <f t="shared" si="54"/>
        <v>Medium</v>
      </c>
      <c r="K585" t="s">
        <v>11</v>
      </c>
      <c r="L585" t="s">
        <v>11</v>
      </c>
      <c r="M585" t="s">
        <v>11</v>
      </c>
      <c r="N585">
        <v>0</v>
      </c>
      <c r="O585" t="str">
        <f t="shared" si="52"/>
        <v>Low</v>
      </c>
      <c r="P585" t="s">
        <v>24</v>
      </c>
      <c r="Q585">
        <v>2.38</v>
      </c>
      <c r="R585">
        <f t="shared" si="46"/>
        <v>0.11899999999999999</v>
      </c>
      <c r="S585" t="s">
        <v>11</v>
      </c>
      <c r="T585" t="s">
        <v>11</v>
      </c>
      <c r="U585" t="s">
        <v>11</v>
      </c>
      <c r="V585" t="s">
        <v>11</v>
      </c>
      <c r="W585" t="s">
        <v>11</v>
      </c>
      <c r="X585" t="s">
        <v>11</v>
      </c>
    </row>
  </sheetData>
  <mergeCells count="2">
    <mergeCell ref="I1:M1"/>
    <mergeCell ref="S1:X1"/>
  </mergeCells>
  <hyperlinks>
    <hyperlink ref="C57" r:id="rId1" display="https://en.wikipedia.org/wiki/Maryland" xr:uid="{7F1B2C7B-9328-490E-AA31-49E776AEFA24}"/>
    <hyperlink ref="C58" r:id="rId2" display="https://en.wikipedia.org/wiki/Maryland" xr:uid="{3AF1EDB9-A3B2-45D9-A5C1-9B8C6EC1C2C3}"/>
    <hyperlink ref="C59" r:id="rId3" display="https://en.wikipedia.org/wiki/Maryland" xr:uid="{1F108226-4CB7-4E64-8D6D-03B0CC330FE8}"/>
    <hyperlink ref="C60" r:id="rId4" display="https://en.wikipedia.org/wiki/Maryland" xr:uid="{EFF0AE68-B8E6-43E8-A8CD-AB5DBF252807}"/>
    <hyperlink ref="C61" r:id="rId5" display="https://en.wikipedia.org/wiki/Maryland" xr:uid="{D68656EB-B95E-47C7-A868-98B71001DD79}"/>
    <hyperlink ref="C62" r:id="rId6" display="https://en.wikipedia.org/wiki/Maryland" xr:uid="{070C09B9-2AA8-4E2E-8BC3-B1BFD790E16A}"/>
    <hyperlink ref="A65" r:id="rId7" display="https://scholar.google.com/citations?user=tDCTZBcAAAAJ&amp;hl=en&amp;oi=sra" xr:uid="{3221B986-D77C-42A0-87B1-846DAB84204C}"/>
    <hyperlink ref="A66" r:id="rId8" display="https://scholar.google.com/citations?user=tDCTZBcAAAAJ&amp;hl=en&amp;oi=sra" xr:uid="{6C2C49D6-8535-4830-BA19-AA3819674230}"/>
    <hyperlink ref="A67" r:id="rId9" display="https://scholar.google.com/citations?user=tDCTZBcAAAAJ&amp;hl=en&amp;oi=sra" xr:uid="{E5BBB9EA-6794-4448-AFD6-C8506D3D2A9D}"/>
    <hyperlink ref="A68" r:id="rId10" display="https://scholar.google.com/citations?user=tDCTZBcAAAAJ&amp;hl=en&amp;oi=sra" xr:uid="{A0A98B08-5FA5-44CA-9770-FDAD716984EF}"/>
    <hyperlink ref="A69" r:id="rId11" display="https://scholar.google.com/citations?user=tDCTZBcAAAAJ&amp;hl=en&amp;oi=sra" xr:uid="{37D9B585-E5BA-4332-BE73-582AC8ED2CD5}"/>
    <hyperlink ref="A70" r:id="rId12" display="https://scholar.google.com/citations?user=tDCTZBcAAAAJ&amp;hl=en&amp;oi=sra" xr:uid="{A2D1DC8D-A8B3-4652-A0DD-22107854821C}"/>
    <hyperlink ref="A86" r:id="rId13" display="https://scholar.google.com/citations?user=tDCTZBcAAAAJ&amp;hl=en&amp;oi=sra" xr:uid="{60B33AA8-2C7D-436A-8BD0-83A853ED18BA}"/>
    <hyperlink ref="A87" r:id="rId14" display="https://scholar.google.com/citations?user=tDCTZBcAAAAJ&amp;hl=en&amp;oi=sra" xr:uid="{1CDF3A7E-6695-46CE-A520-C912481F7781}"/>
    <hyperlink ref="A88" r:id="rId15" display="https://scholar.google.com/citations?user=tDCTZBcAAAAJ&amp;hl=en&amp;oi=sra" xr:uid="{BCA51124-27B6-484D-B7FC-94D051B9AF5E}"/>
    <hyperlink ref="A90" r:id="rId16" display="https://scholar.google.com/citations?user=tDCTZBcAAAAJ&amp;hl=en&amp;oi=sra" xr:uid="{A25E34A8-E24D-4F47-9075-3B1323429ADE}"/>
    <hyperlink ref="A89" r:id="rId17" display="https://scholar.google.com/citations?user=tDCTZBcAAAAJ&amp;hl=en&amp;oi=sra" xr:uid="{3B43E419-26BF-4EF5-B272-F1E70650D38E}"/>
    <hyperlink ref="A91" r:id="rId18" display="https://scholar.google.com/citations?user=tDCTZBcAAAAJ&amp;hl=en&amp;oi=sra" xr:uid="{ED5133FC-B143-4EA9-B089-B914E1CFF8D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China</vt:lpstr>
      <vt:lpstr>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2024-04-16T04:57:33Z</dcterms:modified>
</cp:coreProperties>
</file>